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1640" tabRatio="727" activeTab="4"/>
  </bookViews>
  <sheets>
    <sheet name="1.sz.mell." sheetId="1" r:id="rId1"/>
    <sheet name="2.sz.mell  " sheetId="2" r:id="rId2"/>
    <sheet name="3. sz. mell" sheetId="3" r:id="rId3"/>
    <sheet name="4. sz. mell." sheetId="4" r:id="rId4"/>
    <sheet name="5.sz.mell   " sheetId="5" r:id="rId5"/>
  </sheets>
  <definedNames>
    <definedName name="_xlfn.IFERROR" hidden="1">#NAME?</definedName>
    <definedName name="_xlnm.Print_Titles" localSheetId="2">'3. sz. mell'!$1:$6</definedName>
    <definedName name="_xlnm.Print_Area" localSheetId="0">'1.sz.mell.'!$A$1:$C$50</definedName>
  </definedNames>
  <calcPr fullCalcOnLoad="1"/>
</workbook>
</file>

<file path=xl/sharedStrings.xml><?xml version="1.0" encoding="utf-8"?>
<sst xmlns="http://schemas.openxmlformats.org/spreadsheetml/2006/main" count="465" uniqueCount="237">
  <si>
    <t>Felhalmozási bevételek</t>
  </si>
  <si>
    <t>Finanszírozási bevételek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</si>
  <si>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</si>
  <si>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</si>
  <si>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</si>
  <si>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</si>
  <si>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</si>
  <si>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</si>
  <si>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</si>
  <si>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</si>
  <si>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</si>
  <si>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</si>
  <si>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</si>
  <si>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</si>
  <si>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</si>
  <si>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</si>
  <si>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</si>
  <si>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</si>
  <si>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</si>
  <si>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</si>
  <si>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</si>
  <si>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</si>
  <si>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</si>
  <si>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</si>
  <si>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</si>
  <si>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</si>
  <si>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</si>
  <si>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</si>
  <si>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</si>
  <si>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</si>
  <si>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</si>
  <si>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K I A D Á S O K</t>
  </si>
  <si>
    <t>Kiadási jogcímek</t>
  </si>
  <si>
    <t>Személyi  juttatások</t>
  </si>
  <si>
    <t>Tartalékok</t>
  </si>
  <si>
    <t>Összesen:</t>
  </si>
  <si>
    <t>Ezer forintban !</t>
  </si>
  <si>
    <t>Előirányzat-csoport, kiemelt előirányzat megnevezése</t>
  </si>
  <si>
    <t>Előirányzat</t>
  </si>
  <si>
    <t>Bevételek</t>
  </si>
  <si>
    <t>Kiadások</t>
  </si>
  <si>
    <t>Általános tartalék</t>
  </si>
  <si>
    <t>Céltartalék</t>
  </si>
  <si>
    <t>Megnevezés</t>
  </si>
  <si>
    <t>Személyi juttatások</t>
  </si>
  <si>
    <t>Sor-
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</si>
  <si>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</si>
  <si>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</si>
  <si>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</si>
  <si>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</si>
  <si>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</si>
  <si>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</si>
  <si>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</si>
  <si>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</si>
  <si>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</si>
  <si>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</si>
  <si>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</si>
  <si>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</si>
  <si>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3.1.</t>
  </si>
  <si>
    <t>3.2.</t>
  </si>
  <si>
    <t>5.1.</t>
  </si>
  <si>
    <t>5.2.</t>
  </si>
  <si>
    <t>5.3.</t>
  </si>
  <si>
    <t>1.1.</t>
  </si>
  <si>
    <t>1.2.</t>
  </si>
  <si>
    <t>1.3.</t>
  </si>
  <si>
    <t>1.4.</t>
  </si>
  <si>
    <t>2.1.</t>
  </si>
  <si>
    <t>2.2.</t>
  </si>
  <si>
    <t>2.3.</t>
  </si>
  <si>
    <t>2.5.</t>
  </si>
  <si>
    <t>Bevételek összesen:</t>
  </si>
  <si>
    <t>Kiadások összesen:</t>
  </si>
  <si>
    <t>Egyenleg</t>
  </si>
  <si>
    <t>1.5</t>
  </si>
  <si>
    <t>Dologi  kiadások</t>
  </si>
  <si>
    <t>1.5.</t>
  </si>
  <si>
    <t>1. sz. táblázat</t>
  </si>
  <si>
    <t>2. sz. táblázat</t>
  </si>
  <si>
    <t>Rövid lejáratú hitelek törlesztése</t>
  </si>
  <si>
    <t>Hosszú lejáratú hitelek törlesztése</t>
  </si>
  <si>
    <t>Költségvetési hiány:</t>
  </si>
  <si>
    <t>Költségvetési többlet:</t>
  </si>
  <si>
    <t xml:space="preserve">4. </t>
  </si>
  <si>
    <t xml:space="preserve">7. </t>
  </si>
  <si>
    <t>Munkaadókat terhelő járulékok és szociális hozzájárulási adó</t>
  </si>
  <si>
    <t>Ellátottak pénzbeli juttatásai</t>
  </si>
  <si>
    <t>Egyéb működési célú kiadások</t>
  </si>
  <si>
    <t>Felújítások</t>
  </si>
  <si>
    <t>Értékpapír vásárlása, visszavásárlása</t>
  </si>
  <si>
    <t>Forgatási célú belföldi, külföldi értékpapírok vásárlása</t>
  </si>
  <si>
    <t>Betét elhelyezése</t>
  </si>
  <si>
    <t>Feladat megnevezése</t>
  </si>
  <si>
    <t>Száma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</si>
  <si>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</si>
  <si>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</si>
  <si>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</si>
  <si>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</si>
  <si>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</si>
  <si>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</si>
  <si>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</si>
  <si>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</si>
  <si>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</si>
  <si>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</si>
  <si>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</si>
  <si>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Betétek megszüntetése</t>
  </si>
  <si>
    <t>Adóssághoz nem kapcsolódó származékos ügyletek bevételei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</si>
  <si>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</si>
  <si>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>Tartalékok (3.1.+3.2.)</t>
  </si>
  <si>
    <t>KÖLTSÉGVETÉSI KIADÁSOK ÖSSZESEN (1+2+3)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</si>
  <si>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</si>
  <si>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</si>
  <si>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</si>
  <si>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</si>
  <si>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</si>
  <si>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</si>
  <si>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</si>
  <si>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</si>
  <si>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</si>
  <si>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</si>
  <si>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</si>
  <si>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</si>
  <si>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</si>
  <si>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>Felhalmozási célú támogatások államháztartáson belülről</t>
  </si>
  <si>
    <t>Felhalmozási célú átvett pénzeszközök</t>
  </si>
  <si>
    <t>9.1.</t>
  </si>
  <si>
    <t>9.2.</t>
  </si>
  <si>
    <t>9.3.</t>
  </si>
  <si>
    <t>Felhalmozási célú támogatások ÁH-on belül</t>
  </si>
  <si>
    <t>Működési bevételek</t>
  </si>
  <si>
    <t>Önkormányzat működési támogatásai (1.1.+…+.1.5.)</t>
  </si>
  <si>
    <t>Nemzetiségi önkormányzat működésének általános támogatása</t>
  </si>
  <si>
    <t>Helyi önkormányzati támogatás</t>
  </si>
  <si>
    <t>Közművelődési tevékenység működési támogatása</t>
  </si>
  <si>
    <t>Közművelődési tevékenység intézményi kiegészítő támogatása</t>
  </si>
  <si>
    <t>Egyéb támogatás</t>
  </si>
  <si>
    <t xml:space="preserve">Működési bevételek </t>
  </si>
  <si>
    <t>KÖLTSÉGVETÉSI BEVÉTELEK ÖSSZESEN: (1+…+7)</t>
  </si>
  <si>
    <t>Finanszírozási bevételek (9.1.+…+9.5.)</t>
  </si>
  <si>
    <t>9.4.</t>
  </si>
  <si>
    <t>9.5.</t>
  </si>
  <si>
    <t>Hitel-, kölcsön felvétele államháztartáson kívülről</t>
  </si>
  <si>
    <t>Értékpapírok beváltása, értékesítése</t>
  </si>
  <si>
    <t>Előző évi költségvetési maradvány igénybevétele</t>
  </si>
  <si>
    <t>Előző évi vállalkozási maradvány igénybevétele</t>
  </si>
  <si>
    <t>FINANSZÍROZÁSI BEVÉTELEK ÖSSZESEN: (9.+10.)</t>
  </si>
  <si>
    <t>KÖLTSÉGVETÉSI ÉS FINANSZÍROZÁSI BEVÉTELEK ÖSSZESEN: (8.+11.)</t>
  </si>
  <si>
    <r>
      <t xml:space="preserve">   Felhalmozási költségvetés kiadásai </t>
    </r>
    <r>
      <rPr>
        <sz val="8"/>
        <rFont val="Times New Roman CE"/>
        <family val="0"/>
      </rPr>
      <t>(2.1.+2.2.+2.3.)</t>
    </r>
  </si>
  <si>
    <t>Finanszírozási kiadások (5.1.+5.2.)</t>
  </si>
  <si>
    <t>Működési célú finanszírozási kiadások</t>
  </si>
  <si>
    <t>Felhalmozási célú finanszírozási kiadások</t>
  </si>
  <si>
    <t>KIADÁSOK ÖSSZESEN: (4.+5.)</t>
  </si>
  <si>
    <t>I. Működési célú bevételek és kiadások mérlege
(Nemzetiségi önkormányzati szinten)</t>
  </si>
  <si>
    <t>Költségvetési szervek finanszírozása</t>
  </si>
  <si>
    <t>Költségvetési bevételek összesen (1.+…+12.)</t>
  </si>
  <si>
    <t>KÖLTSÉGVETÉSI BEVÉTELEK ÖSSZESEN: (1.+…+7.)</t>
  </si>
  <si>
    <t>FINANSZÍROZÁSI BEVÉTELEK ÖSSZESEN: (9. +10.)</t>
  </si>
  <si>
    <t>BEVÉTELEK ÖSSZESEN: (8.+11.)</t>
  </si>
  <si>
    <t>Finanszírozási kiadások (5.1.+5.2.+5.3.)</t>
  </si>
  <si>
    <t>Irányító szervi (önkormányzati) támogatás folyósítása (intézményfinanszírozás)</t>
  </si>
  <si>
    <t>Önkormányzat működési támogatása</t>
  </si>
  <si>
    <t>Működési célú támogatás ÁH-on belül</t>
  </si>
  <si>
    <t>1.1.1</t>
  </si>
  <si>
    <t>1.3.1</t>
  </si>
  <si>
    <t>1.3.2</t>
  </si>
  <si>
    <t xml:space="preserve"> Ezer forintban </t>
  </si>
  <si>
    <t xml:space="preserve"> - Állami támogatás</t>
  </si>
  <si>
    <t xml:space="preserve"> - Miskolc MJV. Önkormányzat támogatása</t>
  </si>
  <si>
    <t xml:space="preserve">Ezer forintban </t>
  </si>
  <si>
    <t xml:space="preserve">           Iroda fenntartási költségek</t>
  </si>
  <si>
    <t>Örmény Nemzetiségi Önkormányzat</t>
  </si>
  <si>
    <t xml:space="preserve">           Kiküldetés</t>
  </si>
  <si>
    <t xml:space="preserve">           Rendezvények, programok</t>
  </si>
  <si>
    <t>1.3.3</t>
  </si>
  <si>
    <t xml:space="preserve">           Mikulás, Karácsony</t>
  </si>
  <si>
    <t>I. A költségvetési évet követő három év tervezett előirányzatainak kertszámai főbb csoportokban
(Nemzetiségi önkormányzati szinten)</t>
  </si>
  <si>
    <t>2017. év</t>
  </si>
  <si>
    <t>2018. év</t>
  </si>
  <si>
    <t>I. Költségvetési működési bevételek összesen (1.+…+7.)</t>
  </si>
  <si>
    <t>I. Költségvetési működési kiadások összesen (1.+...+7.)</t>
  </si>
  <si>
    <t>1.-ből EU-s támogatás</t>
  </si>
  <si>
    <t>1.-ből EU-s forrásból megvalósuló beruházás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</si>
  <si>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</si>
  <si>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</si>
  <si>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</si>
  <si>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</si>
  <si>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II. Költségvetési felhalmozási bevételek összesen (9.+...+14.)</t>
  </si>
  <si>
    <t>II. Felhalmozási költségvetési kiadások összesen (9.+...+14.)</t>
  </si>
  <si>
    <t>Költségvetési bevételek összesen (I.+II.)</t>
  </si>
  <si>
    <t>Költségvetési kiadások összesen (I.+II.)</t>
  </si>
  <si>
    <t>Hiány belső finanszírozásának bevételei (17.+…+20. )</t>
  </si>
  <si>
    <t xml:space="preserve">Hiány külső finanszírozásának bevételei (22.+…+23.) </t>
  </si>
  <si>
    <t>III. Működési célú finanszírozási bevételek összesen (17+22.)</t>
  </si>
  <si>
    <t>III. Működési célú finanszírozási kiadások összesen (17+…24.)</t>
  </si>
  <si>
    <t>26.</t>
  </si>
  <si>
    <t>Hiány belső finanszírozás bevételei ( 27+…+31)</t>
  </si>
  <si>
    <t>27.</t>
  </si>
  <si>
    <t>Költségvetési maradvány igénybevétele</t>
  </si>
  <si>
    <t>Hitelek törlesztése</t>
  </si>
  <si>
    <t>28.</t>
  </si>
  <si>
    <t xml:space="preserve">Vállalkozási maradvány igénybevétele </t>
  </si>
  <si>
    <t>29.</t>
  </si>
  <si>
    <t xml:space="preserve">Betét visszavonásából származó bevétel </t>
  </si>
  <si>
    <t>30.</t>
  </si>
  <si>
    <t>Értékpapír értékesítése</t>
  </si>
  <si>
    <t>31.</t>
  </si>
  <si>
    <t>Egyéb belső finanszírozási bevételek</t>
  </si>
  <si>
    <t>Befektetési célú belföldi, külföldi értékpapírok vásárlása</t>
  </si>
  <si>
    <t>32.</t>
  </si>
  <si>
    <t>Hiány külső finanszírozásának bevételei (33+…+37)</t>
  </si>
  <si>
    <t>33.</t>
  </si>
  <si>
    <t>Hosszú lejáratú hitelek, kölcsönök felvétele</t>
  </si>
  <si>
    <t>Pénzügyi lízing kiadásai</t>
  </si>
  <si>
    <t>34.</t>
  </si>
  <si>
    <t>Likviditási célú hitelek, kölcsönök felvétele</t>
  </si>
  <si>
    <t>35.</t>
  </si>
  <si>
    <t>Rövid lejáratú hitelek, kölcsönök felvétele</t>
  </si>
  <si>
    <t>36.</t>
  </si>
  <si>
    <t>Értékpapírok kibocsátása</t>
  </si>
  <si>
    <t>37.</t>
  </si>
  <si>
    <t>Egyéb külső finanszírozási bevételek</t>
  </si>
  <si>
    <t>38.</t>
  </si>
  <si>
    <t>IV. Felhalmozási célú finanszírozási bevételek összesen (26.+32.)</t>
  </si>
  <si>
    <t>IV. Felhalmozási célú finanszírozási kiadások összesen
(26.+32.)</t>
  </si>
  <si>
    <t>39.</t>
  </si>
  <si>
    <t>Finanszírozási célú bevételek összesen (III. +IV.)</t>
  </si>
  <si>
    <t>40.</t>
  </si>
  <si>
    <t>BEVÉTEL MINDÖSSZESEN (16.+39.)</t>
  </si>
  <si>
    <t>KIADÁS MINDÖSSZESEN (16.+39.)</t>
  </si>
  <si>
    <t>1.3.4</t>
  </si>
  <si>
    <t xml:space="preserve">           Parkoló bérlet</t>
  </si>
  <si>
    <t>2016. évi előirányzat</t>
  </si>
  <si>
    <t xml:space="preserve">2. melléklet a ………../2016. (……….) határozathoz     </t>
  </si>
  <si>
    <t>3. melléklet a ……/2016. (….) határozathoz</t>
  </si>
  <si>
    <t>Előirányzat-felhasználási terv
2016. évre</t>
  </si>
  <si>
    <t xml:space="preserve">5. melléklet a ………../2016. (……….) határozathoz     </t>
  </si>
  <si>
    <t>2019. év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</si>
</sst>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.0"/>
  </numFmts>
  <fonts count="60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sz val="9"/>
      <name val="Times New Roman"/>
      <family val="1"/>
    </font>
    <font>
      <b/>
      <sz val="14"/>
      <color indexed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medium"/>
      <top style="medium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28" borderId="7" applyNumberFormat="0" applyFont="0" applyAlignment="0" applyProtection="0"/>
    <xf numFmtId="0" fontId="52" fillId="29" borderId="0" applyNumberFormat="0" applyBorder="0" applyAlignment="0" applyProtection="0"/>
    <xf numFmtId="0" fontId="53" fillId="30" borderId="8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30" borderId="1" applyNumberFormat="0" applyAlignment="0" applyProtection="0"/>
    <xf numFmtId="9" fontId="0" fillId="0" borderId="0" applyFont="0" applyFill="0" applyBorder="0" applyAlignment="0" applyProtection="0"/>
  </cellStyleXfs>
  <cellXfs count="267">
    <xf numFmtId="0" fontId="0" fillId="0" borderId="0" xfId="0" applyAlignment="1">
      <alignment/>
    </xf>
    <xf numFmtId="0" fontId="4" fillId="0" borderId="0" xfId="0" applyFont="1" applyFill="1" applyAlignment="1">
      <alignment horizontal="right"/>
    </xf>
    <xf numFmtId="0" fontId="5" fillId="0" borderId="0" xfId="58" applyFont="1" applyFill="1" applyBorder="1" applyAlignment="1" applyProtection="1">
      <alignment horizontal="center" vertical="center" wrapText="1"/>
      <protection/>
    </xf>
    <xf numFmtId="0" fontId="5" fillId="0" borderId="0" xfId="58" applyFont="1" applyFill="1" applyBorder="1" applyAlignment="1" applyProtection="1">
      <alignment vertical="center" wrapText="1"/>
      <protection/>
    </xf>
    <xf numFmtId="0" fontId="14" fillId="0" borderId="10" xfId="58" applyFont="1" applyFill="1" applyBorder="1" applyAlignment="1" applyProtection="1">
      <alignment horizontal="left" vertical="center" wrapText="1" indent="1"/>
      <protection/>
    </xf>
    <xf numFmtId="0" fontId="14" fillId="0" borderId="11" xfId="58" applyFont="1" applyFill="1" applyBorder="1" applyAlignment="1" applyProtection="1">
      <alignment horizontal="left" vertical="center" wrapText="1" indent="1"/>
      <protection/>
    </xf>
    <xf numFmtId="0" fontId="14" fillId="0" borderId="12" xfId="58" applyFont="1" applyFill="1" applyBorder="1" applyAlignment="1" applyProtection="1">
      <alignment horizontal="left" vertical="center" wrapText="1" indent="1"/>
      <protection/>
    </xf>
    <xf numFmtId="0" fontId="14" fillId="0" borderId="13" xfId="58" applyFont="1" applyFill="1" applyBorder="1" applyAlignment="1" applyProtection="1">
      <alignment horizontal="left" vertical="center" wrapText="1" indent="1"/>
      <protection/>
    </xf>
    <xf numFmtId="0" fontId="14" fillId="0" borderId="14" xfId="58" applyFont="1" applyFill="1" applyBorder="1" applyAlignment="1" applyProtection="1">
      <alignment horizontal="left" vertical="center" wrapText="1" indent="1"/>
      <protection/>
    </xf>
    <xf numFmtId="0" fontId="14" fillId="0" borderId="15" xfId="58" applyFont="1" applyFill="1" applyBorder="1" applyAlignment="1" applyProtection="1">
      <alignment horizontal="left" vertical="center" wrapText="1" indent="1"/>
      <protection/>
    </xf>
    <xf numFmtId="49" fontId="14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20" xfId="58" applyNumberFormat="1" applyFont="1" applyFill="1" applyBorder="1" applyAlignment="1" applyProtection="1">
      <alignment horizontal="left" vertical="center" wrapText="1" indent="1"/>
      <protection/>
    </xf>
    <xf numFmtId="0" fontId="14" fillId="0" borderId="0" xfId="58" applyFont="1" applyFill="1" applyBorder="1" applyAlignment="1" applyProtection="1">
      <alignment horizontal="left" vertical="center" wrapText="1" indent="1"/>
      <protection/>
    </xf>
    <xf numFmtId="0" fontId="12" fillId="0" borderId="21" xfId="58" applyFont="1" applyFill="1" applyBorder="1" applyAlignment="1" applyProtection="1">
      <alignment horizontal="left" vertical="center" wrapText="1" indent="1"/>
      <protection/>
    </xf>
    <xf numFmtId="0" fontId="12" fillId="0" borderId="22" xfId="58" applyFont="1" applyFill="1" applyBorder="1" applyAlignment="1" applyProtection="1">
      <alignment horizontal="left" vertical="center" wrapText="1" indent="1"/>
      <protection/>
    </xf>
    <xf numFmtId="0" fontId="12" fillId="0" borderId="23" xfId="58" applyFont="1" applyFill="1" applyBorder="1" applyAlignment="1" applyProtection="1">
      <alignment horizontal="left" vertical="center" wrapText="1" indent="1"/>
      <protection/>
    </xf>
    <xf numFmtId="0" fontId="6" fillId="0" borderId="21" xfId="58" applyFont="1" applyFill="1" applyBorder="1" applyAlignment="1" applyProtection="1">
      <alignment horizontal="center" vertical="center" wrapText="1"/>
      <protection/>
    </xf>
    <xf numFmtId="0" fontId="6" fillId="0" borderId="22" xfId="58" applyFont="1" applyFill="1" applyBorder="1" applyAlignment="1" applyProtection="1">
      <alignment horizontal="center" vertical="center" wrapText="1"/>
      <protection/>
    </xf>
    <xf numFmtId="0" fontId="12" fillId="0" borderId="22" xfId="58" applyFont="1" applyFill="1" applyBorder="1" applyAlignment="1" applyProtection="1">
      <alignment vertical="center" wrapText="1"/>
      <protection/>
    </xf>
    <xf numFmtId="0" fontId="12" fillId="0" borderId="24" xfId="58" applyFont="1" applyFill="1" applyBorder="1" applyAlignment="1" applyProtection="1">
      <alignment vertical="center" wrapText="1"/>
      <protection/>
    </xf>
    <xf numFmtId="0" fontId="12" fillId="0" borderId="21" xfId="58" applyFont="1" applyFill="1" applyBorder="1" applyAlignment="1" applyProtection="1">
      <alignment horizontal="center" vertical="center" wrapText="1"/>
      <protection/>
    </xf>
    <xf numFmtId="0" fontId="12" fillId="0" borderId="22" xfId="58" applyFont="1" applyFill="1" applyBorder="1" applyAlignment="1" applyProtection="1">
      <alignment horizontal="center" vertical="center" wrapText="1"/>
      <protection/>
    </xf>
    <xf numFmtId="0" fontId="12" fillId="0" borderId="25" xfId="58" applyFont="1" applyFill="1" applyBorder="1" applyAlignment="1" applyProtection="1">
      <alignment horizontal="center" vertical="center" wrapText="1"/>
      <protection/>
    </xf>
    <xf numFmtId="0" fontId="6" fillId="0" borderId="22" xfId="59" applyFont="1" applyFill="1" applyBorder="1" applyAlignment="1" applyProtection="1">
      <alignment horizontal="left" vertical="center" indent="1"/>
      <protection/>
    </xf>
    <xf numFmtId="0" fontId="6" fillId="0" borderId="25" xfId="58" applyFont="1" applyFill="1" applyBorder="1" applyAlignment="1" applyProtection="1">
      <alignment horizontal="center" vertical="center" wrapText="1"/>
      <protection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25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23" xfId="59" applyFont="1" applyFill="1" applyBorder="1" applyAlignment="1" applyProtection="1">
      <alignment horizontal="center" vertical="center" wrapText="1"/>
      <protection/>
    </xf>
    <xf numFmtId="0" fontId="6" fillId="0" borderId="24" xfId="59" applyFont="1" applyFill="1" applyBorder="1" applyAlignment="1" applyProtection="1">
      <alignment horizontal="center" vertical="center"/>
      <protection/>
    </xf>
    <xf numFmtId="0" fontId="6" fillId="0" borderId="27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4" fillId="0" borderId="21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4" fillId="0" borderId="16" xfId="59" applyFont="1" applyFill="1" applyBorder="1" applyAlignment="1" applyProtection="1">
      <alignment horizontal="left" vertical="center" indent="1"/>
      <protection/>
    </xf>
    <xf numFmtId="164" fontId="14" fillId="0" borderId="10" xfId="59" applyNumberFormat="1" applyFont="1" applyFill="1" applyBorder="1" applyAlignment="1" applyProtection="1">
      <alignment vertical="center"/>
      <protection locked="0"/>
    </xf>
    <xf numFmtId="164" fontId="14" fillId="0" borderId="28" xfId="59" applyNumberFormat="1" applyFont="1" applyFill="1" applyBorder="1" applyAlignment="1" applyProtection="1">
      <alignment vertical="center"/>
      <protection/>
    </xf>
    <xf numFmtId="0" fontId="14" fillId="0" borderId="17" xfId="59" applyFont="1" applyFill="1" applyBorder="1" applyAlignment="1" applyProtection="1">
      <alignment horizontal="left" vertical="center" indent="1"/>
      <protection/>
    </xf>
    <xf numFmtId="164" fontId="14" fillId="0" borderId="11" xfId="59" applyNumberFormat="1" applyFont="1" applyFill="1" applyBorder="1" applyAlignment="1" applyProtection="1">
      <alignment vertical="center"/>
      <protection locked="0"/>
    </xf>
    <xf numFmtId="164" fontId="14" fillId="0" borderId="26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64" fontId="14" fillId="0" borderId="12" xfId="59" applyNumberFormat="1" applyFont="1" applyFill="1" applyBorder="1" applyAlignment="1" applyProtection="1">
      <alignment vertical="center"/>
      <protection locked="0"/>
    </xf>
    <xf numFmtId="164" fontId="14" fillId="0" borderId="29" xfId="59" applyNumberFormat="1" applyFont="1" applyFill="1" applyBorder="1" applyAlignment="1" applyProtection="1">
      <alignment vertical="center"/>
      <protection/>
    </xf>
    <xf numFmtId="164" fontId="12" fillId="0" borderId="22" xfId="59" applyNumberFormat="1" applyFont="1" applyFill="1" applyBorder="1" applyAlignment="1" applyProtection="1">
      <alignment vertical="center"/>
      <protection/>
    </xf>
    <xf numFmtId="164" fontId="12" fillId="0" borderId="25" xfId="59" applyNumberFormat="1" applyFont="1" applyFill="1" applyBorder="1" applyAlignment="1" applyProtection="1">
      <alignment vertical="center"/>
      <protection/>
    </xf>
    <xf numFmtId="0" fontId="14" fillId="0" borderId="18" xfId="59" applyFont="1" applyFill="1" applyBorder="1" applyAlignment="1" applyProtection="1">
      <alignment horizontal="left" vertical="center" indent="1"/>
      <protection/>
    </xf>
    <xf numFmtId="0" fontId="12" fillId="0" borderId="21" xfId="59" applyFont="1" applyFill="1" applyBorder="1" applyAlignment="1" applyProtection="1">
      <alignment horizontal="left" vertical="center" indent="1"/>
      <protection/>
    </xf>
    <xf numFmtId="164" fontId="12" fillId="0" borderId="22" xfId="59" applyNumberFormat="1" applyFont="1" applyFill="1" applyBorder="1" applyProtection="1">
      <alignment/>
      <protection/>
    </xf>
    <xf numFmtId="164" fontId="12" fillId="0" borderId="25" xfId="59" applyNumberFormat="1" applyFont="1" applyFill="1" applyBorder="1" applyProtection="1">
      <alignment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19" fillId="0" borderId="0" xfId="59" applyFont="1" applyFill="1" applyProtection="1">
      <alignment/>
      <protection locked="0"/>
    </xf>
    <xf numFmtId="0" fontId="5" fillId="0" borderId="0" xfId="59" applyFont="1" applyFill="1" applyProtection="1">
      <alignment/>
      <protection locked="0"/>
    </xf>
    <xf numFmtId="0" fontId="12" fillId="0" borderId="22" xfId="58" applyFont="1" applyFill="1" applyBorder="1" applyAlignment="1" applyProtection="1">
      <alignment horizontal="left" vertical="center" wrapText="1" indent="1"/>
      <protection/>
    </xf>
    <xf numFmtId="164" fontId="12" fillId="0" borderId="21" xfId="0" applyNumberFormat="1" applyFont="1" applyFill="1" applyBorder="1" applyAlignment="1" applyProtection="1">
      <alignment horizontal="left" vertical="center" wrapText="1" indent="1"/>
      <protection/>
    </xf>
    <xf numFmtId="0" fontId="4" fillId="0" borderId="30" xfId="0" applyFont="1" applyFill="1" applyBorder="1" applyAlignment="1" applyProtection="1">
      <alignment horizontal="right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21" xfId="0" applyNumberFormat="1" applyFont="1" applyFill="1" applyBorder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12" fillId="0" borderId="21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1" fillId="0" borderId="0" xfId="0" applyNumberFormat="1" applyFont="1" applyFill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32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Fill="1" applyBorder="1" applyAlignment="1" applyProtection="1">
      <alignment horizontal="center" vertical="center" wrapText="1"/>
      <protection/>
    </xf>
    <xf numFmtId="0" fontId="17" fillId="0" borderId="2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Alignment="1" applyProtection="1">
      <alignment vertical="center" wrapText="1"/>
      <protection/>
    </xf>
    <xf numFmtId="0" fontId="12" fillId="0" borderId="34" xfId="0" applyFont="1" applyFill="1" applyBorder="1" applyAlignment="1" applyProtection="1">
      <alignment horizontal="center" vertical="center" wrapText="1"/>
      <protection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164" fontId="14" fillId="0" borderId="36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7" xfId="58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1" xfId="59" applyFont="1" applyFill="1" applyBorder="1" applyAlignment="1" applyProtection="1">
      <alignment horizontal="left" vertical="center" indent="1"/>
      <protection/>
    </xf>
    <xf numFmtId="0" fontId="14" fillId="0" borderId="12" xfId="59" applyFont="1" applyFill="1" applyBorder="1" applyAlignment="1" applyProtection="1">
      <alignment horizontal="left" vertical="center" wrapText="1" indent="1"/>
      <protection/>
    </xf>
    <xf numFmtId="0" fontId="14" fillId="0" borderId="11" xfId="59" applyFont="1" applyFill="1" applyBorder="1" applyAlignment="1" applyProtection="1">
      <alignment horizontal="left" vertical="center" wrapText="1" indent="1"/>
      <protection/>
    </xf>
    <xf numFmtId="0" fontId="14" fillId="0" borderId="12" xfId="59" applyFont="1" applyFill="1" applyBorder="1" applyAlignment="1" applyProtection="1">
      <alignment horizontal="left" vertical="center" indent="1"/>
      <protection/>
    </xf>
    <xf numFmtId="0" fontId="6" fillId="0" borderId="22" xfId="59" applyFont="1" applyFill="1" applyBorder="1" applyAlignment="1" applyProtection="1">
      <alignment horizontal="left" indent="1"/>
      <protection/>
    </xf>
    <xf numFmtId="0" fontId="17" fillId="0" borderId="22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0" fontId="16" fillId="0" borderId="15" xfId="0" applyFont="1" applyBorder="1" applyAlignment="1" applyProtection="1">
      <alignment horizontal="left" vertical="center" wrapText="1" indent="1"/>
      <protection/>
    </xf>
    <xf numFmtId="164" fontId="12" fillId="0" borderId="27" xfId="58" applyNumberFormat="1" applyFont="1" applyFill="1" applyBorder="1" applyAlignment="1" applyProtection="1">
      <alignment horizontal="right" vertical="center" wrapText="1" indent="1"/>
      <protection/>
    </xf>
    <xf numFmtId="164" fontId="12" fillId="0" borderId="25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5" xfId="58" applyNumberFormat="1" applyFont="1" applyFill="1" applyBorder="1" applyAlignment="1" applyProtection="1">
      <alignment horizontal="right" vertical="center" wrapText="1" indent="1"/>
      <protection/>
    </xf>
    <xf numFmtId="164" fontId="5" fillId="0" borderId="0" xfId="58" applyNumberFormat="1" applyFont="1" applyFill="1" applyBorder="1" applyAlignment="1" applyProtection="1">
      <alignment horizontal="right" vertical="center" wrapText="1" indent="1"/>
      <protection/>
    </xf>
    <xf numFmtId="0" fontId="4" fillId="0" borderId="30" xfId="0" applyFont="1" applyFill="1" applyBorder="1" applyAlignment="1" applyProtection="1">
      <alignment horizontal="right" vertical="center"/>
      <protection/>
    </xf>
    <xf numFmtId="164" fontId="1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2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6" fillId="0" borderId="21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5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41" xfId="0" applyNumberFormat="1" applyFont="1" applyFill="1" applyBorder="1" applyAlignment="1" applyProtection="1">
      <alignment horizontal="center" vertical="center" wrapText="1"/>
      <protection/>
    </xf>
    <xf numFmtId="164" fontId="12" fillId="0" borderId="21" xfId="0" applyNumberFormat="1" applyFont="1" applyFill="1" applyBorder="1" applyAlignment="1" applyProtection="1">
      <alignment horizontal="center" vertical="center" wrapText="1"/>
      <protection/>
    </xf>
    <xf numFmtId="164" fontId="12" fillId="0" borderId="22" xfId="0" applyNumberFormat="1" applyFont="1" applyFill="1" applyBorder="1" applyAlignment="1" applyProtection="1">
      <alignment horizontal="center" vertical="center" wrapText="1"/>
      <protection/>
    </xf>
    <xf numFmtId="164" fontId="12" fillId="0" borderId="25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42" xfId="0" applyNumberFormat="1" applyFill="1" applyBorder="1" applyAlignment="1" applyProtection="1">
      <alignment horizontal="left" vertical="center" wrapText="1" indent="1"/>
      <protection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3" xfId="0" applyNumberFormat="1" applyFill="1" applyBorder="1" applyAlignment="1" applyProtection="1">
      <alignment horizontal="left" vertical="center" wrapText="1" indent="1"/>
      <protection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1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4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3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5" xfId="0" applyNumberFormat="1" applyFont="1" applyFill="1" applyBorder="1" applyAlignment="1" applyProtection="1">
      <alignment horizontal="right" vertical="center" wrapText="1" indent="1"/>
      <protection/>
    </xf>
    <xf numFmtId="0" fontId="6" fillId="0" borderId="46" xfId="0" applyFont="1" applyFill="1" applyBorder="1" applyAlignment="1" applyProtection="1">
      <alignment horizontal="center" vertical="center"/>
      <protection/>
    </xf>
    <xf numFmtId="0" fontId="6" fillId="0" borderId="38" xfId="0" applyFont="1" applyFill="1" applyBorder="1" applyAlignment="1" applyProtection="1" quotePrefix="1">
      <alignment horizontal="right" vertical="center" indent="1"/>
      <protection/>
    </xf>
    <xf numFmtId="0" fontId="6" fillId="0" borderId="47" xfId="0" applyFont="1" applyFill="1" applyBorder="1" applyAlignment="1" applyProtection="1">
      <alignment horizontal="right" vertical="center" indent="1"/>
      <protection/>
    </xf>
    <xf numFmtId="0" fontId="6" fillId="0" borderId="27" xfId="0" applyFont="1" applyFill="1" applyBorder="1" applyAlignment="1" applyProtection="1">
      <alignment horizontal="right" vertical="center" wrapText="1" indent="1"/>
      <protection/>
    </xf>
    <xf numFmtId="164" fontId="6" fillId="0" borderId="37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4" fillId="0" borderId="0" xfId="0" applyFont="1" applyFill="1" applyAlignment="1" applyProtection="1">
      <alignment horizontal="right" vertical="center" wrapText="1" indent="1"/>
      <protection/>
    </xf>
    <xf numFmtId="164" fontId="12" fillId="0" borderId="45" xfId="0" applyNumberFormat="1" applyFont="1" applyFill="1" applyBorder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6" fillId="0" borderId="48" xfId="0" applyFont="1" applyFill="1" applyBorder="1" applyAlignment="1" applyProtection="1">
      <alignment horizontal="center" vertical="center" wrapText="1"/>
      <protection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0" fontId="12" fillId="0" borderId="23" xfId="58" applyFont="1" applyFill="1" applyBorder="1" applyAlignment="1" applyProtection="1">
      <alignment horizontal="center" vertical="center" wrapText="1"/>
      <protection/>
    </xf>
    <xf numFmtId="0" fontId="12" fillId="0" borderId="24" xfId="58" applyFont="1" applyFill="1" applyBorder="1" applyAlignment="1" applyProtection="1">
      <alignment horizontal="center" vertical="center" wrapText="1"/>
      <protection/>
    </xf>
    <xf numFmtId="0" fontId="12" fillId="0" borderId="27" xfId="58" applyFont="1" applyFill="1" applyBorder="1" applyAlignment="1" applyProtection="1">
      <alignment horizontal="center" vertical="center" wrapText="1"/>
      <protection/>
    </xf>
    <xf numFmtId="0" fontId="2" fillId="0" borderId="0" xfId="58" applyFill="1" applyProtection="1">
      <alignment/>
      <protection/>
    </xf>
    <xf numFmtId="0" fontId="14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16" fillId="0" borderId="12" xfId="0" applyFont="1" applyBorder="1" applyAlignment="1" applyProtection="1">
      <alignment horizontal="left" wrapText="1" indent="1"/>
      <protection/>
    </xf>
    <xf numFmtId="0" fontId="16" fillId="0" borderId="11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horizontal="left" wrapText="1" indent="1"/>
      <protection/>
    </xf>
    <xf numFmtId="0" fontId="17" fillId="0" borderId="22" xfId="0" applyFont="1" applyBorder="1" applyAlignment="1" applyProtection="1">
      <alignment wrapText="1"/>
      <protection/>
    </xf>
    <xf numFmtId="0" fontId="17" fillId="0" borderId="49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15" fillId="0" borderId="25" xfId="0" applyNumberFormat="1" applyFont="1" applyBorder="1" applyAlignment="1" applyProtection="1" quotePrefix="1">
      <alignment horizontal="right" vertical="center" wrapText="1" indent="1"/>
      <protection/>
    </xf>
    <xf numFmtId="164" fontId="1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14" fillId="0" borderId="18" xfId="58" applyNumberFormat="1" applyFont="1" applyFill="1" applyBorder="1" applyAlignment="1" applyProtection="1">
      <alignment horizontal="center" vertical="center" wrapText="1"/>
      <protection/>
    </xf>
    <xf numFmtId="49" fontId="14" fillId="0" borderId="17" xfId="58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Font="1" applyBorder="1" applyAlignment="1" applyProtection="1">
      <alignment horizontal="center" wrapText="1"/>
      <protection/>
    </xf>
    <xf numFmtId="0" fontId="17" fillId="0" borderId="50" xfId="0" applyFont="1" applyBorder="1" applyAlignment="1" applyProtection="1">
      <alignment horizontal="center" wrapText="1"/>
      <protection/>
    </xf>
    <xf numFmtId="0" fontId="14" fillId="0" borderId="0" xfId="0" applyFont="1" applyFill="1" applyAlignment="1" applyProtection="1">
      <alignment horizontal="center" vertical="center" wrapText="1"/>
      <protection/>
    </xf>
    <xf numFmtId="49" fontId="14" fillId="0" borderId="20" xfId="58" applyNumberFormat="1" applyFont="1" applyFill="1" applyBorder="1" applyAlignment="1" applyProtection="1">
      <alignment horizontal="center" vertical="center" wrapText="1"/>
      <protection/>
    </xf>
    <xf numFmtId="49" fontId="14" fillId="0" borderId="16" xfId="58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164" fontId="12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0" xfId="59" applyFont="1" applyFill="1" applyBorder="1" applyAlignment="1" applyProtection="1">
      <alignment horizontal="left" vertical="center" wrapText="1" indent="1"/>
      <protection/>
    </xf>
    <xf numFmtId="0" fontId="16" fillId="0" borderId="12" xfId="0" applyFont="1" applyBorder="1" applyAlignment="1" applyProtection="1">
      <alignment horizontal="left" vertical="center" wrapText="1" indent="1"/>
      <protection/>
    </xf>
    <xf numFmtId="164" fontId="12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2" xfId="0" applyFont="1" applyBorder="1" applyAlignment="1" applyProtection="1">
      <alignment vertical="center" wrapText="1"/>
      <protection/>
    </xf>
    <xf numFmtId="0" fontId="15" fillId="0" borderId="22" xfId="0" applyFont="1" applyBorder="1" applyAlignment="1" applyProtection="1">
      <alignment horizontal="left" vertical="center" wrapText="1" indent="1"/>
      <protection/>
    </xf>
    <xf numFmtId="0" fontId="6" fillId="0" borderId="13" xfId="0" applyFont="1" applyFill="1" applyBorder="1" applyAlignment="1" applyProtection="1">
      <alignment horizontal="center" vertical="center"/>
      <protection locked="0"/>
    </xf>
    <xf numFmtId="164" fontId="18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51" xfId="0" applyNumberFormat="1" applyFont="1" applyFill="1" applyBorder="1" applyAlignment="1" applyProtection="1">
      <alignment horizontal="left" vertical="center" wrapText="1" indent="1"/>
      <protection locked="0"/>
    </xf>
    <xf numFmtId="0" fontId="16" fillId="0" borderId="0" xfId="0" applyFont="1" applyBorder="1" applyAlignment="1">
      <alignment/>
    </xf>
    <xf numFmtId="49" fontId="12" fillId="0" borderId="17" xfId="58" applyNumberFormat="1" applyFont="1" applyFill="1" applyBorder="1" applyAlignment="1" applyProtection="1">
      <alignment horizontal="center" vertical="center" wrapText="1"/>
      <protection/>
    </xf>
    <xf numFmtId="164" fontId="14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2" xfId="0" applyFont="1" applyBorder="1" applyAlignment="1" applyProtection="1">
      <alignment horizontal="left" vertical="center" wrapText="1" indent="1"/>
      <protection/>
    </xf>
    <xf numFmtId="0" fontId="16" fillId="0" borderId="14" xfId="0" applyFont="1" applyBorder="1" applyAlignment="1">
      <alignment horizontal="justify"/>
    </xf>
    <xf numFmtId="164" fontId="6" fillId="0" borderId="52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34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45" xfId="0" applyNumberFormat="1" applyFont="1" applyFill="1" applyBorder="1" applyAlignment="1" applyProtection="1">
      <alignment horizontal="centerContinuous" vertical="center" wrapText="1"/>
      <protection/>
    </xf>
    <xf numFmtId="164" fontId="14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55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24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56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57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58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3" xfId="0" applyNumberFormat="1" applyFont="1" applyFill="1" applyBorder="1" applyAlignment="1" applyProtection="1">
      <alignment horizontal="left" vertical="center" wrapText="1" indent="1"/>
      <protection/>
    </xf>
    <xf numFmtId="1" fontId="12" fillId="0" borderId="24" xfId="0" applyNumberFormat="1" applyFont="1" applyFill="1" applyBorder="1" applyAlignment="1" applyProtection="1">
      <alignment horizontal="right" vertical="center" wrapText="1" indent="1"/>
      <protection/>
    </xf>
    <xf numFmtId="1" fontId="12" fillId="0" borderId="27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59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60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61" xfId="0" applyNumberFormat="1" applyFont="1" applyFill="1" applyBorder="1" applyAlignment="1" applyProtection="1">
      <alignment horizontal="right" vertical="center" wrapText="1" indent="1"/>
      <protection/>
    </xf>
    <xf numFmtId="164" fontId="18" fillId="0" borderId="56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4" xfId="0" applyNumberFormat="1" applyFont="1" applyFill="1" applyBorder="1" applyAlignment="1" applyProtection="1">
      <alignment horizontal="right" vertical="center" wrapText="1" indent="1"/>
      <protection/>
    </xf>
    <xf numFmtId="1" fontId="12" fillId="0" borderId="22" xfId="0" applyNumberFormat="1" applyFont="1" applyFill="1" applyBorder="1" applyAlignment="1" applyProtection="1">
      <alignment horizontal="right" vertical="center" wrapText="1" indent="1"/>
      <protection/>
    </xf>
    <xf numFmtId="1" fontId="12" fillId="0" borderId="62" xfId="0" applyNumberFormat="1" applyFont="1" applyFill="1" applyBorder="1" applyAlignment="1" applyProtection="1">
      <alignment horizontal="right" vertical="center" wrapText="1" indent="1"/>
      <protection/>
    </xf>
    <xf numFmtId="1" fontId="12" fillId="0" borderId="41" xfId="0" applyNumberFormat="1" applyFont="1" applyFill="1" applyBorder="1" applyAlignment="1" applyProtection="1">
      <alignment horizontal="right" vertical="center" wrapText="1" indent="1"/>
      <protection/>
    </xf>
    <xf numFmtId="164" fontId="18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63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64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2" fillId="0" borderId="40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54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65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0" fillId="0" borderId="66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39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55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67" xfId="0" applyNumberFormat="1" applyFont="1" applyFill="1" applyBorder="1" applyAlignment="1" applyProtection="1">
      <alignment horizontal="left" vertical="center" wrapText="1" indent="1"/>
      <protection/>
    </xf>
    <xf numFmtId="1" fontId="12" fillId="0" borderId="68" xfId="0" applyNumberFormat="1" applyFont="1" applyFill="1" applyBorder="1" applyAlignment="1" applyProtection="1">
      <alignment horizontal="right" vertical="center" wrapText="1" indent="1"/>
      <protection/>
    </xf>
    <xf numFmtId="1" fontId="12" fillId="0" borderId="69" xfId="0" applyNumberFormat="1" applyFont="1" applyFill="1" applyBorder="1" applyAlignment="1" applyProtection="1">
      <alignment horizontal="right" vertical="center" wrapText="1" indent="1"/>
      <protection/>
    </xf>
    <xf numFmtId="1" fontId="12" fillId="0" borderId="45" xfId="0" applyNumberFormat="1" applyFont="1" applyFill="1" applyBorder="1" applyAlignment="1" applyProtection="1">
      <alignment horizontal="right" vertical="center" wrapText="1" indent="1"/>
      <protection/>
    </xf>
    <xf numFmtId="1" fontId="12" fillId="0" borderId="70" xfId="0" applyNumberFormat="1" applyFont="1" applyFill="1" applyBorder="1" applyAlignment="1" applyProtection="1">
      <alignment horizontal="right" vertical="center" wrapText="1" indent="1"/>
      <protection/>
    </xf>
    <xf numFmtId="1" fontId="12" fillId="0" borderId="60" xfId="0" applyNumberFormat="1" applyFont="1" applyFill="1" applyBorder="1" applyAlignment="1" applyProtection="1">
      <alignment horizontal="right" vertical="center" wrapText="1" indent="1"/>
      <protection/>
    </xf>
    <xf numFmtId="164" fontId="5" fillId="0" borderId="0" xfId="58" applyNumberFormat="1" applyFont="1" applyFill="1" applyBorder="1" applyAlignment="1" applyProtection="1">
      <alignment horizontal="center" vertical="center"/>
      <protection/>
    </xf>
    <xf numFmtId="164" fontId="13" fillId="0" borderId="30" xfId="58" applyNumberFormat="1" applyFont="1" applyFill="1" applyBorder="1" applyAlignment="1" applyProtection="1">
      <alignment horizontal="left" vertical="center"/>
      <protection/>
    </xf>
    <xf numFmtId="164" fontId="13" fillId="0" borderId="30" xfId="58" applyNumberFormat="1" applyFont="1" applyFill="1" applyBorder="1" applyAlignment="1" applyProtection="1">
      <alignment horizontal="left"/>
      <protection/>
    </xf>
    <xf numFmtId="164" fontId="6" fillId="0" borderId="55" xfId="0" applyNumberFormat="1" applyFont="1" applyFill="1" applyBorder="1" applyAlignment="1" applyProtection="1">
      <alignment horizontal="center" vertical="center" wrapText="1"/>
      <protection/>
    </xf>
    <xf numFmtId="164" fontId="6" fillId="0" borderId="57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21" fillId="0" borderId="63" xfId="0" applyNumberFormat="1" applyFont="1" applyFill="1" applyBorder="1" applyAlignment="1" applyProtection="1">
      <alignment horizontal="center" vertical="center" wrapText="1"/>
      <protection/>
    </xf>
    <xf numFmtId="0" fontId="13" fillId="0" borderId="62" xfId="59" applyFont="1" applyFill="1" applyBorder="1" applyAlignment="1" applyProtection="1">
      <alignment horizontal="left" vertical="center" indent="1"/>
      <protection/>
    </xf>
    <xf numFmtId="0" fontId="13" fillId="0" borderId="35" xfId="59" applyFont="1" applyFill="1" applyBorder="1" applyAlignment="1" applyProtection="1">
      <alignment horizontal="left" vertical="center" indent="1"/>
      <protection/>
    </xf>
    <xf numFmtId="0" fontId="13" fillId="0" borderId="45" xfId="59" applyFont="1" applyFill="1" applyBorder="1" applyAlignment="1" applyProtection="1">
      <alignment horizontal="left" vertical="center" indent="1"/>
      <protection/>
    </xf>
    <xf numFmtId="0" fontId="5" fillId="0" borderId="0" xfId="59" applyFont="1" applyFill="1" applyAlignment="1" applyProtection="1">
      <alignment horizontal="center" wrapText="1"/>
      <protection/>
    </xf>
    <xf numFmtId="0" fontId="5" fillId="0" borderId="0" xfId="59" applyFont="1" applyFill="1" applyAlignment="1" applyProtection="1">
      <alignment horizontal="center"/>
      <protection/>
    </xf>
  </cellXfs>
  <cellStyles count="5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perhivatkozás" xfId="49"/>
    <cellStyle name="Hyperlink" xfId="50"/>
    <cellStyle name="Hivatkozott cella" xfId="51"/>
    <cellStyle name="Jegyzet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49"/>
  <sheetViews>
    <sheetView zoomScaleSheetLayoutView="100" workbookViewId="0" topLeftCell="A30">
      <selection activeCell="C36" sqref="C36"/>
    </sheetView>
  </sheetViews>
  <sheetFormatPr defaultColWidth="9.00390625" defaultRowHeight="12.75"/>
  <cols>
    <col min="1" max="1" width="9.50390625" style="148" customWidth="1"/>
    <col min="2" max="2" width="91.625" style="148" customWidth="1"/>
    <col min="3" max="3" width="21.625" style="149" customWidth="1"/>
    <col min="4" max="4" width="9.00390625" style="161" customWidth="1"/>
    <col min="5" max="16384" width="9.375" style="161" customWidth="1"/>
  </cols>
  <sheetData>
    <row r="1" spans="1:3" ht="15.75" customHeight="1">
      <c r="A1" s="255" t="s">
        <v>3</v>
      </c>
      <c r="B1" s="255"/>
      <c r="C1" s="255"/>
    </row>
    <row r="2" spans="1:3" ht="15.75" customHeight="1" thickBot="1">
      <c r="A2" s="256" t="s">
        <v>77</v>
      </c>
      <c r="B2" s="256"/>
      <c r="C2" s="103" t="s">
        <v>97</v>
      </c>
    </row>
    <row r="3" spans="1:3" ht="37.5" customHeight="1" thickBot="1">
      <c r="A3" s="19" t="s">
        <v>45</v>
      </c>
      <c r="B3" s="20" t="s">
        <v>5</v>
      </c>
      <c r="C3" s="27" t="s">
        <v>231</v>
      </c>
    </row>
    <row r="4" spans="1:3" s="162" customFormat="1" ht="12" customHeight="1" thickBot="1">
      <c r="A4" s="158">
        <v>1</v>
      </c>
      <c r="B4" s="159">
        <v>2</v>
      </c>
      <c r="C4" s="160">
        <v>3</v>
      </c>
    </row>
    <row r="5" spans="1:3" s="163" customFormat="1" ht="12" customHeight="1" thickBot="1">
      <c r="A5" s="16" t="s">
        <v>6</v>
      </c>
      <c r="B5" s="17" t="s">
        <v>130</v>
      </c>
      <c r="C5" s="95">
        <f>+C6+C7+C8+C9+C10</f>
        <v>0</v>
      </c>
    </row>
    <row r="6" spans="1:3" s="163" customFormat="1" ht="12" customHeight="1">
      <c r="A6" s="12" t="s">
        <v>63</v>
      </c>
      <c r="B6" s="187" t="s">
        <v>131</v>
      </c>
      <c r="C6" s="98"/>
    </row>
    <row r="7" spans="1:3" s="163" customFormat="1" ht="12" customHeight="1">
      <c r="A7" s="11" t="s">
        <v>64</v>
      </c>
      <c r="B7" s="92" t="s">
        <v>132</v>
      </c>
      <c r="C7" s="97"/>
    </row>
    <row r="8" spans="1:3" s="163" customFormat="1" ht="12" customHeight="1">
      <c r="A8" s="11" t="s">
        <v>65</v>
      </c>
      <c r="B8" s="92" t="s">
        <v>133</v>
      </c>
      <c r="C8" s="97"/>
    </row>
    <row r="9" spans="1:3" s="163" customFormat="1" ht="12" customHeight="1">
      <c r="A9" s="11" t="s">
        <v>66</v>
      </c>
      <c r="B9" s="92" t="s">
        <v>134</v>
      </c>
      <c r="C9" s="97"/>
    </row>
    <row r="10" spans="1:3" s="163" customFormat="1" ht="12" customHeight="1" thickBot="1">
      <c r="A10" s="11" t="s">
        <v>76</v>
      </c>
      <c r="B10" s="92" t="s">
        <v>135</v>
      </c>
      <c r="C10" s="97"/>
    </row>
    <row r="11" spans="1:3" s="163" customFormat="1" ht="12" customHeight="1" thickBot="1">
      <c r="A11" s="16" t="s">
        <v>7</v>
      </c>
      <c r="B11" s="91" t="s">
        <v>111</v>
      </c>
      <c r="C11" s="185">
        <v>1471</v>
      </c>
    </row>
    <row r="12" spans="1:3" s="163" customFormat="1" ht="12" customHeight="1" thickBot="1">
      <c r="A12" s="16" t="s">
        <v>8</v>
      </c>
      <c r="B12" s="17" t="s">
        <v>123</v>
      </c>
      <c r="C12" s="185"/>
    </row>
    <row r="13" spans="1:3" s="163" customFormat="1" ht="12" customHeight="1" thickBot="1">
      <c r="A13" s="16" t="s">
        <v>83</v>
      </c>
      <c r="B13" s="91" t="s">
        <v>136</v>
      </c>
      <c r="C13" s="188"/>
    </row>
    <row r="14" spans="1:3" s="163" customFormat="1" ht="12" customHeight="1" thickBot="1">
      <c r="A14" s="16" t="s">
        <v>10</v>
      </c>
      <c r="B14" s="91" t="s">
        <v>0</v>
      </c>
      <c r="C14" s="185"/>
    </row>
    <row r="15" spans="1:3" s="163" customFormat="1" ht="12" customHeight="1" thickBot="1">
      <c r="A15" s="16" t="s">
        <v>11</v>
      </c>
      <c r="B15" s="91" t="s">
        <v>112</v>
      </c>
      <c r="C15" s="185"/>
    </row>
    <row r="16" spans="1:3" s="163" customFormat="1" ht="12" customHeight="1" thickBot="1">
      <c r="A16" s="16" t="s">
        <v>84</v>
      </c>
      <c r="B16" s="91" t="s">
        <v>124</v>
      </c>
      <c r="C16" s="185"/>
    </row>
    <row r="17" spans="1:3" s="163" customFormat="1" ht="12" customHeight="1" thickBot="1">
      <c r="A17" s="16" t="s">
        <v>13</v>
      </c>
      <c r="B17" s="17" t="s">
        <v>137</v>
      </c>
      <c r="C17" s="101">
        <f>+C5+C11+C12+C13+C14+C15+C16</f>
        <v>1471</v>
      </c>
    </row>
    <row r="18" spans="1:3" s="163" customFormat="1" ht="12" customHeight="1" thickBot="1">
      <c r="A18" s="16" t="s">
        <v>14</v>
      </c>
      <c r="B18" s="91" t="s">
        <v>138</v>
      </c>
      <c r="C18" s="95">
        <f>SUM(C19:C23)</f>
        <v>0</v>
      </c>
    </row>
    <row r="19" spans="1:3" s="163" customFormat="1" ht="12" customHeight="1">
      <c r="A19" s="11" t="s">
        <v>125</v>
      </c>
      <c r="B19" s="92" t="s">
        <v>141</v>
      </c>
      <c r="C19" s="100"/>
    </row>
    <row r="20" spans="1:3" s="163" customFormat="1" ht="12" customHeight="1">
      <c r="A20" s="11" t="s">
        <v>126</v>
      </c>
      <c r="B20" s="92" t="s">
        <v>142</v>
      </c>
      <c r="C20" s="100"/>
    </row>
    <row r="21" spans="1:3" s="163" customFormat="1" ht="12" customHeight="1">
      <c r="A21" s="11" t="s">
        <v>127</v>
      </c>
      <c r="B21" s="92" t="s">
        <v>143</v>
      </c>
      <c r="C21" s="100"/>
    </row>
    <row r="22" spans="1:3" s="163" customFormat="1" ht="12" customHeight="1">
      <c r="A22" s="11" t="s">
        <v>139</v>
      </c>
      <c r="B22" s="92" t="s">
        <v>144</v>
      </c>
      <c r="C22" s="100"/>
    </row>
    <row r="23" spans="1:3" s="163" customFormat="1" ht="12" customHeight="1" thickBot="1">
      <c r="A23" s="11" t="s">
        <v>140</v>
      </c>
      <c r="B23" s="92" t="s">
        <v>105</v>
      </c>
      <c r="C23" s="100"/>
    </row>
    <row r="24" spans="1:3" s="163" customFormat="1" ht="13.5" customHeight="1" thickBot="1">
      <c r="A24" s="16" t="s">
        <v>15</v>
      </c>
      <c r="B24" s="91" t="s">
        <v>106</v>
      </c>
      <c r="C24" s="185"/>
    </row>
    <row r="25" spans="1:3" s="163" customFormat="1" ht="15.75" customHeight="1" thickBot="1">
      <c r="A25" s="16" t="s">
        <v>16</v>
      </c>
      <c r="B25" s="167" t="s">
        <v>145</v>
      </c>
      <c r="C25" s="101">
        <f>+C18+C24</f>
        <v>0</v>
      </c>
    </row>
    <row r="26" spans="1:3" s="163" customFormat="1" ht="16.5" customHeight="1" thickBot="1">
      <c r="A26" s="16" t="s">
        <v>17</v>
      </c>
      <c r="B26" s="168" t="s">
        <v>146</v>
      </c>
      <c r="C26" s="101">
        <f>+C17+C25</f>
        <v>1471</v>
      </c>
    </row>
    <row r="27" spans="1:3" s="163" customFormat="1" ht="27" customHeight="1">
      <c r="A27" s="2"/>
      <c r="B27" s="3"/>
      <c r="C27" s="102"/>
    </row>
    <row r="28" spans="1:3" ht="16.5" customHeight="1">
      <c r="A28" s="255" t="s">
        <v>31</v>
      </c>
      <c r="B28" s="255"/>
      <c r="C28" s="255"/>
    </row>
    <row r="29" spans="1:3" s="169" customFormat="1" ht="16.5" customHeight="1" thickBot="1">
      <c r="A29" s="257" t="s">
        <v>78</v>
      </c>
      <c r="B29" s="257"/>
      <c r="C29" s="61" t="s">
        <v>97</v>
      </c>
    </row>
    <row r="30" spans="1:3" ht="37.5" customHeight="1" thickBot="1">
      <c r="A30" s="19" t="s">
        <v>45</v>
      </c>
      <c r="B30" s="20" t="s">
        <v>32</v>
      </c>
      <c r="C30" s="27" t="s">
        <v>231</v>
      </c>
    </row>
    <row r="31" spans="1:3" s="162" customFormat="1" ht="12" customHeight="1" thickBot="1">
      <c r="A31" s="23">
        <v>1</v>
      </c>
      <c r="B31" s="24">
        <v>2</v>
      </c>
      <c r="C31" s="25">
        <v>3</v>
      </c>
    </row>
    <row r="32" spans="1:3" ht="12" customHeight="1" thickBot="1">
      <c r="A32" s="18" t="s">
        <v>6</v>
      </c>
      <c r="B32" s="22" t="s">
        <v>107</v>
      </c>
      <c r="C32" s="94">
        <f>SUM(C33:C37)</f>
        <v>1471</v>
      </c>
    </row>
    <row r="33" spans="1:3" ht="12" customHeight="1">
      <c r="A33" s="14" t="s">
        <v>63</v>
      </c>
      <c r="B33" s="7" t="s">
        <v>33</v>
      </c>
      <c r="C33" s="96">
        <v>80</v>
      </c>
    </row>
    <row r="34" spans="1:3" ht="12" customHeight="1">
      <c r="A34" s="11" t="s">
        <v>64</v>
      </c>
      <c r="B34" s="5" t="s">
        <v>85</v>
      </c>
      <c r="C34" s="97">
        <v>30</v>
      </c>
    </row>
    <row r="35" spans="1:3" ht="12" customHeight="1">
      <c r="A35" s="11" t="s">
        <v>65</v>
      </c>
      <c r="B35" s="5" t="s">
        <v>75</v>
      </c>
      <c r="C35" s="99">
        <v>1361</v>
      </c>
    </row>
    <row r="36" spans="1:3" ht="12" customHeight="1">
      <c r="A36" s="11" t="s">
        <v>66</v>
      </c>
      <c r="B36" s="8" t="s">
        <v>86</v>
      </c>
      <c r="C36" s="99"/>
    </row>
    <row r="37" spans="1:3" ht="12" customHeight="1" thickBot="1">
      <c r="A37" s="11" t="s">
        <v>74</v>
      </c>
      <c r="B37" s="15" t="s">
        <v>87</v>
      </c>
      <c r="C37" s="99"/>
    </row>
    <row r="38" spans="1:3" ht="12" customHeight="1" thickBot="1">
      <c r="A38" s="16" t="s">
        <v>7</v>
      </c>
      <c r="B38" s="21" t="s">
        <v>147</v>
      </c>
      <c r="C38" s="95">
        <f>+C39+C40+C41</f>
        <v>0</v>
      </c>
    </row>
    <row r="39" spans="1:3" ht="12" customHeight="1">
      <c r="A39" s="12" t="s">
        <v>67</v>
      </c>
      <c r="B39" s="5" t="s">
        <v>96</v>
      </c>
      <c r="C39" s="98"/>
    </row>
    <row r="40" spans="1:3" ht="12" customHeight="1">
      <c r="A40" s="12" t="s">
        <v>68</v>
      </c>
      <c r="B40" s="9" t="s">
        <v>88</v>
      </c>
      <c r="C40" s="97"/>
    </row>
    <row r="41" spans="1:3" ht="12" customHeight="1" thickBot="1">
      <c r="A41" s="12" t="s">
        <v>69</v>
      </c>
      <c r="B41" s="93" t="s">
        <v>98</v>
      </c>
      <c r="C41" s="84"/>
    </row>
    <row r="42" spans="1:3" ht="12" customHeight="1" thickBot="1">
      <c r="A42" s="16" t="s">
        <v>8</v>
      </c>
      <c r="B42" s="59" t="s">
        <v>108</v>
      </c>
      <c r="C42" s="95">
        <f>+C43+C44</f>
        <v>0</v>
      </c>
    </row>
    <row r="43" spans="1:3" ht="12" customHeight="1">
      <c r="A43" s="12" t="s">
        <v>58</v>
      </c>
      <c r="B43" s="6" t="s">
        <v>41</v>
      </c>
      <c r="C43" s="98"/>
    </row>
    <row r="44" spans="1:3" ht="12" customHeight="1" thickBot="1">
      <c r="A44" s="13" t="s">
        <v>59</v>
      </c>
      <c r="B44" s="9" t="s">
        <v>42</v>
      </c>
      <c r="C44" s="99"/>
    </row>
    <row r="45" spans="1:3" ht="12" customHeight="1" thickBot="1">
      <c r="A45" s="16" t="s">
        <v>9</v>
      </c>
      <c r="B45" s="59" t="s">
        <v>109</v>
      </c>
      <c r="C45" s="95">
        <f>+C32+C38+C42</f>
        <v>1471</v>
      </c>
    </row>
    <row r="46" spans="1:3" ht="12" customHeight="1" thickBot="1">
      <c r="A46" s="16" t="s">
        <v>10</v>
      </c>
      <c r="B46" s="59" t="s">
        <v>148</v>
      </c>
      <c r="C46" s="95">
        <f>+C47+C48</f>
        <v>0</v>
      </c>
    </row>
    <row r="47" spans="1:3" ht="12" customHeight="1">
      <c r="A47" s="12" t="s">
        <v>60</v>
      </c>
      <c r="B47" s="6" t="s">
        <v>149</v>
      </c>
      <c r="C47" s="84"/>
    </row>
    <row r="48" spans="1:3" ht="12" customHeight="1" thickBot="1">
      <c r="A48" s="10" t="s">
        <v>61</v>
      </c>
      <c r="B48" s="4" t="s">
        <v>150</v>
      </c>
      <c r="C48" s="85"/>
    </row>
    <row r="49" spans="1:3" s="163" customFormat="1" ht="12.75" customHeight="1" thickBot="1">
      <c r="A49" s="16" t="s">
        <v>11</v>
      </c>
      <c r="B49" s="189" t="s">
        <v>151</v>
      </c>
      <c r="C49" s="95">
        <f>+C45+C46</f>
        <v>1471</v>
      </c>
    </row>
    <row r="50" ht="7.5" customHeight="1"/>
  </sheetData>
  <sheetProtection/>
  <mergeCells count="4">
    <mergeCell ref="A1:C1"/>
    <mergeCell ref="A2:B2"/>
    <mergeCell ref="A29:B29"/>
    <mergeCell ref="A28:C28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Örmény Nemzetiségi Önkormányzat
2016. ÉVI KÖLTSÉGVETÉSÉNEK PÉNZÜGYI MÉRLEGE&amp;10
&amp;R&amp;"Times New Roman CE,Félkövér dőlt"&amp;11 1. melléklet a ........./2016
(.......) önkormányzati határozathoz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F31"/>
  <sheetViews>
    <sheetView zoomScaleSheetLayoutView="100" workbookViewId="0" topLeftCell="A1">
      <selection activeCell="I7" sqref="I7"/>
    </sheetView>
  </sheetViews>
  <sheetFormatPr defaultColWidth="9.00390625" defaultRowHeight="12.75"/>
  <cols>
    <col min="1" max="1" width="6.875" style="30" customWidth="1"/>
    <col min="2" max="2" width="55.125" style="62" customWidth="1"/>
    <col min="3" max="3" width="16.375" style="30" customWidth="1"/>
    <col min="4" max="4" width="55.125" style="30" customWidth="1"/>
    <col min="5" max="5" width="16.375" style="30" customWidth="1"/>
    <col min="6" max="6" width="4.875" style="30" customWidth="1"/>
    <col min="7" max="16384" width="9.375" style="30" customWidth="1"/>
  </cols>
  <sheetData>
    <row r="1" spans="2:6" ht="39.75" customHeight="1">
      <c r="B1" s="115" t="s">
        <v>152</v>
      </c>
      <c r="C1" s="116"/>
      <c r="D1" s="116"/>
      <c r="E1" s="116"/>
      <c r="F1" s="260" t="s">
        <v>232</v>
      </c>
    </row>
    <row r="2" spans="5:6" ht="14.25" thickBot="1">
      <c r="E2" s="117" t="s">
        <v>165</v>
      </c>
      <c r="F2" s="260"/>
    </row>
    <row r="3" spans="1:6" ht="18" customHeight="1" thickBot="1">
      <c r="A3" s="258" t="s">
        <v>45</v>
      </c>
      <c r="B3" s="118" t="s">
        <v>39</v>
      </c>
      <c r="C3" s="119"/>
      <c r="D3" s="118" t="s">
        <v>40</v>
      </c>
      <c r="E3" s="120"/>
      <c r="F3" s="260"/>
    </row>
    <row r="4" spans="1:6" s="121" customFormat="1" ht="35.25" customHeight="1" thickBot="1">
      <c r="A4" s="259"/>
      <c r="B4" s="63" t="s">
        <v>43</v>
      </c>
      <c r="C4" s="64" t="s">
        <v>231</v>
      </c>
      <c r="D4" s="63" t="s">
        <v>43</v>
      </c>
      <c r="E4" s="29" t="s">
        <v>231</v>
      </c>
      <c r="F4" s="260"/>
    </row>
    <row r="5" spans="1:6" s="126" customFormat="1" ht="12" customHeight="1" thickBot="1">
      <c r="A5" s="122">
        <v>1</v>
      </c>
      <c r="B5" s="123">
        <v>2</v>
      </c>
      <c r="C5" s="124" t="s">
        <v>8</v>
      </c>
      <c r="D5" s="123" t="s">
        <v>9</v>
      </c>
      <c r="E5" s="125" t="s">
        <v>10</v>
      </c>
      <c r="F5" s="260"/>
    </row>
    <row r="6" spans="1:6" ht="12.75" customHeight="1">
      <c r="A6" s="127" t="s">
        <v>6</v>
      </c>
      <c r="B6" s="128" t="s">
        <v>110</v>
      </c>
      <c r="C6" s="104"/>
      <c r="D6" s="128" t="s">
        <v>44</v>
      </c>
      <c r="E6" s="110">
        <v>80</v>
      </c>
      <c r="F6" s="260"/>
    </row>
    <row r="7" spans="1:6" ht="12.75" customHeight="1">
      <c r="A7" s="129" t="s">
        <v>7</v>
      </c>
      <c r="B7" s="130" t="s">
        <v>111</v>
      </c>
      <c r="C7" s="105">
        <v>1471</v>
      </c>
      <c r="D7" s="130" t="s">
        <v>85</v>
      </c>
      <c r="E7" s="111">
        <v>30</v>
      </c>
      <c r="F7" s="260"/>
    </row>
    <row r="8" spans="1:6" ht="12.75" customHeight="1">
      <c r="A8" s="129" t="s">
        <v>8</v>
      </c>
      <c r="B8" s="130" t="s">
        <v>129</v>
      </c>
      <c r="C8" s="105"/>
      <c r="D8" s="130" t="s">
        <v>101</v>
      </c>
      <c r="E8" s="111">
        <v>1361</v>
      </c>
      <c r="F8" s="260"/>
    </row>
    <row r="9" spans="1:6" ht="12.75" customHeight="1">
      <c r="A9" s="129" t="s">
        <v>9</v>
      </c>
      <c r="B9" s="130" t="s">
        <v>112</v>
      </c>
      <c r="C9" s="105"/>
      <c r="D9" s="130" t="s">
        <v>86</v>
      </c>
      <c r="E9" s="111"/>
      <c r="F9" s="260"/>
    </row>
    <row r="10" spans="1:6" ht="12.75" customHeight="1">
      <c r="A10" s="129" t="s">
        <v>10</v>
      </c>
      <c r="B10" s="193"/>
      <c r="C10" s="105"/>
      <c r="D10" s="130" t="s">
        <v>87</v>
      </c>
      <c r="E10" s="111"/>
      <c r="F10" s="260"/>
    </row>
    <row r="11" spans="1:6" ht="12.75" customHeight="1">
      <c r="A11" s="129" t="s">
        <v>11</v>
      </c>
      <c r="B11" s="28"/>
      <c r="C11" s="106"/>
      <c r="D11" s="130" t="s">
        <v>34</v>
      </c>
      <c r="E11" s="111"/>
      <c r="F11" s="260"/>
    </row>
    <row r="12" spans="1:6" ht="12.75" customHeight="1">
      <c r="A12" s="129" t="s">
        <v>12</v>
      </c>
      <c r="B12" s="28"/>
      <c r="C12" s="105"/>
      <c r="D12" s="28" t="s">
        <v>153</v>
      </c>
      <c r="E12" s="111"/>
      <c r="F12" s="260"/>
    </row>
    <row r="13" spans="1:6" ht="12.75" customHeight="1">
      <c r="A13" s="129" t="s">
        <v>13</v>
      </c>
      <c r="B13" s="28"/>
      <c r="C13" s="105"/>
      <c r="D13" s="28"/>
      <c r="E13" s="111"/>
      <c r="F13" s="260"/>
    </row>
    <row r="14" spans="1:6" ht="12.75" customHeight="1">
      <c r="A14" s="129" t="s">
        <v>14</v>
      </c>
      <c r="B14" s="171"/>
      <c r="C14" s="106"/>
      <c r="D14" s="28"/>
      <c r="E14" s="111"/>
      <c r="F14" s="260"/>
    </row>
    <row r="15" spans="1:6" ht="12.75" customHeight="1">
      <c r="A15" s="129" t="s">
        <v>15</v>
      </c>
      <c r="B15" s="28"/>
      <c r="C15" s="105"/>
      <c r="D15" s="28"/>
      <c r="E15" s="111"/>
      <c r="F15" s="260"/>
    </row>
    <row r="16" spans="1:6" ht="12.75" customHeight="1">
      <c r="A16" s="129" t="s">
        <v>16</v>
      </c>
      <c r="B16" s="28"/>
      <c r="C16" s="105"/>
      <c r="D16" s="28"/>
      <c r="E16" s="111"/>
      <c r="F16" s="260"/>
    </row>
    <row r="17" spans="1:6" ht="12.75" customHeight="1" thickBot="1">
      <c r="A17" s="129" t="s">
        <v>17</v>
      </c>
      <c r="B17" s="31"/>
      <c r="C17" s="107"/>
      <c r="D17" s="28"/>
      <c r="E17" s="112"/>
      <c r="F17" s="260"/>
    </row>
    <row r="18" spans="1:6" ht="15.75" customHeight="1" thickBot="1">
      <c r="A18" s="131" t="s">
        <v>18</v>
      </c>
      <c r="B18" s="60" t="s">
        <v>154</v>
      </c>
      <c r="C18" s="108">
        <f>SUM(C6:C17)</f>
        <v>1471</v>
      </c>
      <c r="D18" s="60" t="s">
        <v>120</v>
      </c>
      <c r="E18" s="113">
        <f>SUM(E6:E17)</f>
        <v>1471</v>
      </c>
      <c r="F18" s="260"/>
    </row>
    <row r="19" spans="1:6" ht="12.75" customHeight="1">
      <c r="A19" s="132" t="s">
        <v>19</v>
      </c>
      <c r="B19" s="133" t="s">
        <v>115</v>
      </c>
      <c r="C19" s="192">
        <f>+C20+C21+C22+C23</f>
        <v>0</v>
      </c>
      <c r="D19" s="134" t="s">
        <v>89</v>
      </c>
      <c r="E19" s="114"/>
      <c r="F19" s="260"/>
    </row>
    <row r="20" spans="1:6" ht="12.75" customHeight="1">
      <c r="A20" s="135" t="s">
        <v>20</v>
      </c>
      <c r="B20" s="134" t="s">
        <v>94</v>
      </c>
      <c r="C20" s="32"/>
      <c r="D20" s="134" t="s">
        <v>119</v>
      </c>
      <c r="E20" s="33"/>
      <c r="F20" s="260"/>
    </row>
    <row r="21" spans="1:6" ht="12.75" customHeight="1">
      <c r="A21" s="135" t="s">
        <v>21</v>
      </c>
      <c r="B21" s="134" t="s">
        <v>95</v>
      </c>
      <c r="C21" s="32"/>
      <c r="D21" s="134" t="s">
        <v>79</v>
      </c>
      <c r="E21" s="33"/>
      <c r="F21" s="260"/>
    </row>
    <row r="22" spans="1:6" ht="12.75" customHeight="1">
      <c r="A22" s="135" t="s">
        <v>22</v>
      </c>
      <c r="B22" s="134" t="s">
        <v>99</v>
      </c>
      <c r="C22" s="32"/>
      <c r="D22" s="134" t="s">
        <v>80</v>
      </c>
      <c r="E22" s="33"/>
      <c r="F22" s="260"/>
    </row>
    <row r="23" spans="1:6" ht="12.75" customHeight="1">
      <c r="A23" s="135" t="s">
        <v>23</v>
      </c>
      <c r="B23" s="134" t="s">
        <v>100</v>
      </c>
      <c r="C23" s="32"/>
      <c r="D23" s="133" t="s">
        <v>102</v>
      </c>
      <c r="E23" s="33"/>
      <c r="F23" s="260"/>
    </row>
    <row r="24" spans="1:6" ht="12.75" customHeight="1">
      <c r="A24" s="135" t="s">
        <v>24</v>
      </c>
      <c r="B24" s="134" t="s">
        <v>116</v>
      </c>
      <c r="C24" s="136">
        <f>+C25+C26</f>
        <v>0</v>
      </c>
      <c r="D24" s="134" t="s">
        <v>90</v>
      </c>
      <c r="E24" s="33"/>
      <c r="F24" s="260"/>
    </row>
    <row r="25" spans="1:6" ht="12.75" customHeight="1">
      <c r="A25" s="132" t="s">
        <v>25</v>
      </c>
      <c r="B25" s="133" t="s">
        <v>113</v>
      </c>
      <c r="C25" s="109"/>
      <c r="D25" s="128" t="s">
        <v>91</v>
      </c>
      <c r="E25" s="114"/>
      <c r="F25" s="260"/>
    </row>
    <row r="26" spans="1:6" ht="12.75" customHeight="1" thickBot="1">
      <c r="A26" s="135" t="s">
        <v>26</v>
      </c>
      <c r="B26" s="134" t="s">
        <v>114</v>
      </c>
      <c r="C26" s="32"/>
      <c r="D26" s="28"/>
      <c r="E26" s="33"/>
      <c r="F26" s="260"/>
    </row>
    <row r="27" spans="1:6" ht="15.75" customHeight="1" thickBot="1">
      <c r="A27" s="131" t="s">
        <v>27</v>
      </c>
      <c r="B27" s="60" t="s">
        <v>117</v>
      </c>
      <c r="C27" s="108">
        <f>+C19+C24</f>
        <v>0</v>
      </c>
      <c r="D27" s="60" t="s">
        <v>121</v>
      </c>
      <c r="E27" s="113">
        <f>SUM(E19:E26)</f>
        <v>0</v>
      </c>
      <c r="F27" s="260"/>
    </row>
    <row r="28" spans="1:6" ht="13.5" thickBot="1">
      <c r="A28" s="131" t="s">
        <v>28</v>
      </c>
      <c r="B28" s="137" t="s">
        <v>118</v>
      </c>
      <c r="C28" s="138">
        <f>+C18+C27</f>
        <v>1471</v>
      </c>
      <c r="D28" s="137" t="s">
        <v>122</v>
      </c>
      <c r="E28" s="138">
        <f>+E18+E27</f>
        <v>1471</v>
      </c>
      <c r="F28" s="260"/>
    </row>
    <row r="29" spans="1:6" ht="13.5" thickBot="1">
      <c r="A29" s="131" t="s">
        <v>29</v>
      </c>
      <c r="B29" s="137" t="s">
        <v>81</v>
      </c>
      <c r="C29" s="138" t="str">
        <f>IF(C18-E18&lt;0,E18-C18,"-")</f>
        <v>-</v>
      </c>
      <c r="D29" s="137" t="s">
        <v>82</v>
      </c>
      <c r="E29" s="138" t="str">
        <f>IF(C18-E18&gt;0,C18-E18,"-")</f>
        <v>-</v>
      </c>
      <c r="F29" s="260"/>
    </row>
    <row r="30" spans="1:6" ht="13.5" thickBot="1">
      <c r="A30" s="131" t="s">
        <v>30</v>
      </c>
      <c r="B30" s="137" t="s">
        <v>103</v>
      </c>
      <c r="C30" s="138" t="str">
        <f>IF(C18+C19-E28&lt;0,E28-(C18+C19),"-")</f>
        <v>-</v>
      </c>
      <c r="D30" s="137" t="s">
        <v>104</v>
      </c>
      <c r="E30" s="138" t="str">
        <f>IF(C18+C19-E28&gt;0,C18+C19-E28,"-")</f>
        <v>-</v>
      </c>
      <c r="F30" s="260"/>
    </row>
    <row r="31" spans="2:4" ht="18.75">
      <c r="B31" s="261"/>
      <c r="C31" s="261"/>
      <c r="D31" s="261"/>
    </row>
  </sheetData>
  <sheetProtection/>
  <mergeCells count="3">
    <mergeCell ref="A3:A4"/>
    <mergeCell ref="F1:F30"/>
    <mergeCell ref="B31:D31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C57"/>
  <sheetViews>
    <sheetView zoomScale="120" zoomScaleNormal="120" zoomScaleSheetLayoutView="100" workbookViewId="0" topLeftCell="A43">
      <selection activeCell="A58" sqref="A58:IV60"/>
    </sheetView>
  </sheetViews>
  <sheetFormatPr defaultColWidth="9.00390625" defaultRowHeight="12.75"/>
  <cols>
    <col min="1" max="1" width="19.50390625" style="153" customWidth="1"/>
    <col min="2" max="2" width="72.00390625" style="154" customWidth="1"/>
    <col min="3" max="3" width="25.00390625" style="155" customWidth="1"/>
    <col min="4" max="16384" width="9.375" style="83" customWidth="1"/>
  </cols>
  <sheetData>
    <row r="1" spans="1:3" s="69" customFormat="1" ht="16.5" customHeight="1" thickBot="1">
      <c r="A1" s="68"/>
      <c r="B1" s="70"/>
      <c r="C1" s="179" t="s">
        <v>233</v>
      </c>
    </row>
    <row r="2" spans="1:3" s="180" customFormat="1" ht="21" customHeight="1">
      <c r="A2" s="156" t="s">
        <v>43</v>
      </c>
      <c r="B2" s="191" t="s">
        <v>170</v>
      </c>
      <c r="C2" s="140"/>
    </row>
    <row r="3" spans="1:3" s="180" customFormat="1" ht="16.5" thickBot="1">
      <c r="A3" s="71" t="s">
        <v>92</v>
      </c>
      <c r="B3" s="139"/>
      <c r="C3" s="141"/>
    </row>
    <row r="4" spans="1:3" s="181" customFormat="1" ht="15.75" customHeight="1" thickBot="1">
      <c r="A4" s="72"/>
      <c r="B4" s="72"/>
      <c r="C4" s="73" t="s">
        <v>36</v>
      </c>
    </row>
    <row r="5" spans="1:3" ht="13.5" thickBot="1">
      <c r="A5" s="157" t="s">
        <v>93</v>
      </c>
      <c r="B5" s="74" t="s">
        <v>37</v>
      </c>
      <c r="C5" s="142" t="s">
        <v>38</v>
      </c>
    </row>
    <row r="6" spans="1:3" s="182" customFormat="1" ht="12.75" customHeight="1" thickBot="1">
      <c r="A6" s="65">
        <v>1</v>
      </c>
      <c r="B6" s="66">
        <v>2</v>
      </c>
      <c r="C6" s="67">
        <v>3</v>
      </c>
    </row>
    <row r="7" spans="1:3" s="182" customFormat="1" ht="15.75" customHeight="1" thickBot="1">
      <c r="A7" s="75"/>
      <c r="B7" s="76" t="s">
        <v>39</v>
      </c>
      <c r="C7" s="143"/>
    </row>
    <row r="8" spans="1:3" s="182" customFormat="1" ht="12" customHeight="1" thickBot="1">
      <c r="A8" s="23" t="s">
        <v>6</v>
      </c>
      <c r="B8" s="17" t="s">
        <v>130</v>
      </c>
      <c r="C8" s="95">
        <f>SUM(C9:C13)</f>
        <v>0</v>
      </c>
    </row>
    <row r="9" spans="1:3" s="147" customFormat="1" ht="12" customHeight="1">
      <c r="A9" s="172" t="s">
        <v>63</v>
      </c>
      <c r="B9" s="164" t="s">
        <v>131</v>
      </c>
      <c r="C9" s="98"/>
    </row>
    <row r="10" spans="1:3" s="183" customFormat="1" ht="12" customHeight="1">
      <c r="A10" s="173" t="s">
        <v>64</v>
      </c>
      <c r="B10" s="165" t="s">
        <v>132</v>
      </c>
      <c r="C10" s="97"/>
    </row>
    <row r="11" spans="1:3" s="183" customFormat="1" ht="12" customHeight="1">
      <c r="A11" s="173" t="s">
        <v>65</v>
      </c>
      <c r="B11" s="165" t="s">
        <v>133</v>
      </c>
      <c r="C11" s="97"/>
    </row>
    <row r="12" spans="1:3" s="183" customFormat="1" ht="12" customHeight="1">
      <c r="A12" s="173" t="s">
        <v>66</v>
      </c>
      <c r="B12" s="165" t="s">
        <v>134</v>
      </c>
      <c r="C12" s="97"/>
    </row>
    <row r="13" spans="1:3" s="183" customFormat="1" ht="12" customHeight="1" thickBot="1">
      <c r="A13" s="173" t="s">
        <v>76</v>
      </c>
      <c r="B13" s="165" t="s">
        <v>135</v>
      </c>
      <c r="C13" s="97"/>
    </row>
    <row r="14" spans="1:3" s="147" customFormat="1" ht="12" customHeight="1" thickBot="1">
      <c r="A14" s="195" t="s">
        <v>7</v>
      </c>
      <c r="B14" s="91" t="s">
        <v>111</v>
      </c>
      <c r="C14" s="185">
        <f>C15+C16</f>
        <v>1471</v>
      </c>
    </row>
    <row r="15" spans="1:3" s="147" customFormat="1" ht="12" customHeight="1" thickBot="1">
      <c r="A15" s="173" t="s">
        <v>67</v>
      </c>
      <c r="B15" s="165" t="s">
        <v>166</v>
      </c>
      <c r="C15" s="196">
        <v>391</v>
      </c>
    </row>
    <row r="16" spans="1:3" s="147" customFormat="1" ht="12" customHeight="1" thickBot="1">
      <c r="A16" s="173" t="s">
        <v>68</v>
      </c>
      <c r="B16" s="197" t="s">
        <v>167</v>
      </c>
      <c r="C16" s="196">
        <v>1080</v>
      </c>
    </row>
    <row r="17" spans="1:3" s="183" customFormat="1" ht="12" customHeight="1" thickBot="1">
      <c r="A17" s="23" t="s">
        <v>8</v>
      </c>
      <c r="B17" s="17" t="s">
        <v>123</v>
      </c>
      <c r="C17" s="185"/>
    </row>
    <row r="18" spans="1:3" s="183" customFormat="1" ht="12" customHeight="1" thickBot="1">
      <c r="A18" s="23" t="s">
        <v>9</v>
      </c>
      <c r="B18" s="17" t="s">
        <v>129</v>
      </c>
      <c r="C18" s="185"/>
    </row>
    <row r="19" spans="1:3" s="183" customFormat="1" ht="12" customHeight="1" thickBot="1">
      <c r="A19" s="23" t="s">
        <v>10</v>
      </c>
      <c r="B19" s="17" t="s">
        <v>0</v>
      </c>
      <c r="C19" s="185"/>
    </row>
    <row r="20" spans="1:3" s="183" customFormat="1" ht="12" customHeight="1" thickBot="1">
      <c r="A20" s="23" t="s">
        <v>11</v>
      </c>
      <c r="B20" s="17" t="s">
        <v>112</v>
      </c>
      <c r="C20" s="185"/>
    </row>
    <row r="21" spans="1:3" s="183" customFormat="1" ht="12" customHeight="1" thickBot="1">
      <c r="A21" s="23" t="s">
        <v>12</v>
      </c>
      <c r="B21" s="91" t="s">
        <v>124</v>
      </c>
      <c r="C21" s="185"/>
    </row>
    <row r="22" spans="1:3" s="183" customFormat="1" ht="12" customHeight="1" thickBot="1">
      <c r="A22" s="23" t="s">
        <v>13</v>
      </c>
      <c r="B22" s="17" t="s">
        <v>155</v>
      </c>
      <c r="C22" s="101">
        <f>+C8+C14+C17+C18+C19+C20+C21</f>
        <v>1471</v>
      </c>
    </row>
    <row r="23" spans="1:3" s="183" customFormat="1" ht="12" customHeight="1" thickBot="1">
      <c r="A23" s="174" t="s">
        <v>14</v>
      </c>
      <c r="B23" s="91" t="s">
        <v>138</v>
      </c>
      <c r="C23" s="95">
        <f>SUM(C24:C28)</f>
        <v>0</v>
      </c>
    </row>
    <row r="24" spans="1:3" s="183" customFormat="1" ht="12" customHeight="1">
      <c r="A24" s="173" t="s">
        <v>125</v>
      </c>
      <c r="B24" s="164" t="s">
        <v>141</v>
      </c>
      <c r="C24" s="100"/>
    </row>
    <row r="25" spans="1:3" s="183" customFormat="1" ht="12" customHeight="1">
      <c r="A25" s="173" t="s">
        <v>126</v>
      </c>
      <c r="B25" s="165" t="s">
        <v>142</v>
      </c>
      <c r="C25" s="100"/>
    </row>
    <row r="26" spans="1:3" s="183" customFormat="1" ht="12" customHeight="1">
      <c r="A26" s="173" t="s">
        <v>127</v>
      </c>
      <c r="B26" s="165" t="s">
        <v>143</v>
      </c>
      <c r="C26" s="100"/>
    </row>
    <row r="27" spans="1:3" s="183" customFormat="1" ht="12" customHeight="1">
      <c r="A27" s="173" t="s">
        <v>139</v>
      </c>
      <c r="B27" s="165" t="s">
        <v>144</v>
      </c>
      <c r="C27" s="100"/>
    </row>
    <row r="28" spans="1:3" s="147" customFormat="1" ht="12" customHeight="1" thickBot="1">
      <c r="A28" s="173" t="s">
        <v>140</v>
      </c>
      <c r="B28" s="166" t="s">
        <v>105</v>
      </c>
      <c r="C28" s="100"/>
    </row>
    <row r="29" spans="1:3" s="147" customFormat="1" ht="12" customHeight="1" thickBot="1">
      <c r="A29" s="174" t="s">
        <v>15</v>
      </c>
      <c r="B29" s="91" t="s">
        <v>106</v>
      </c>
      <c r="C29" s="185"/>
    </row>
    <row r="30" spans="1:3" s="147" customFormat="1" ht="12" customHeight="1" thickBot="1">
      <c r="A30" s="174" t="s">
        <v>16</v>
      </c>
      <c r="B30" s="167" t="s">
        <v>156</v>
      </c>
      <c r="C30" s="101">
        <f>+C23+C29</f>
        <v>0</v>
      </c>
    </row>
    <row r="31" spans="1:3" s="147" customFormat="1" ht="12" customHeight="1" thickBot="1">
      <c r="A31" s="175" t="s">
        <v>17</v>
      </c>
      <c r="B31" s="168" t="s">
        <v>157</v>
      </c>
      <c r="C31" s="101">
        <f>+C22+C30</f>
        <v>1471</v>
      </c>
    </row>
    <row r="32" spans="1:3" s="183" customFormat="1" ht="15" customHeight="1">
      <c r="A32" s="78"/>
      <c r="B32" s="79"/>
      <c r="C32" s="144"/>
    </row>
    <row r="33" spans="1:3" ht="13.5" thickBot="1">
      <c r="A33" s="176"/>
      <c r="B33" s="80"/>
      <c r="C33" s="145"/>
    </row>
    <row r="34" spans="1:3" s="182" customFormat="1" ht="16.5" customHeight="1" thickBot="1">
      <c r="A34" s="81"/>
      <c r="B34" s="82" t="s">
        <v>40</v>
      </c>
      <c r="C34" s="146"/>
    </row>
    <row r="35" spans="1:3" s="184" customFormat="1" ht="12" customHeight="1" thickBot="1">
      <c r="A35" s="158" t="s">
        <v>6</v>
      </c>
      <c r="B35" s="22" t="s">
        <v>107</v>
      </c>
      <c r="C35" s="94">
        <f>C36+C38+C39</f>
        <v>1471</v>
      </c>
    </row>
    <row r="36" spans="1:3" ht="12" customHeight="1">
      <c r="A36" s="177" t="s">
        <v>63</v>
      </c>
      <c r="B36" s="7" t="s">
        <v>33</v>
      </c>
      <c r="C36" s="96">
        <f>SUM(C37:C37)</f>
        <v>80</v>
      </c>
    </row>
    <row r="37" spans="1:3" ht="12" customHeight="1">
      <c r="A37" s="172" t="s">
        <v>162</v>
      </c>
      <c r="B37" s="194" t="s">
        <v>230</v>
      </c>
      <c r="C37" s="98">
        <v>80</v>
      </c>
    </row>
    <row r="38" spans="1:3" ht="12" customHeight="1">
      <c r="A38" s="173" t="s">
        <v>64</v>
      </c>
      <c r="B38" s="5" t="s">
        <v>85</v>
      </c>
      <c r="C38" s="97">
        <v>30</v>
      </c>
    </row>
    <row r="39" spans="1:3" ht="12" customHeight="1">
      <c r="A39" s="173" t="s">
        <v>65</v>
      </c>
      <c r="B39" s="5" t="s">
        <v>75</v>
      </c>
      <c r="C39" s="98">
        <f>SUM(C40:C43)</f>
        <v>1361</v>
      </c>
    </row>
    <row r="40" spans="1:3" ht="12" customHeight="1">
      <c r="A40" s="173" t="s">
        <v>163</v>
      </c>
      <c r="B40" s="198" t="s">
        <v>169</v>
      </c>
      <c r="C40" s="99">
        <v>100</v>
      </c>
    </row>
    <row r="41" spans="1:3" ht="12" customHeight="1">
      <c r="A41" s="173" t="s">
        <v>164</v>
      </c>
      <c r="B41" s="198" t="s">
        <v>172</v>
      </c>
      <c r="C41" s="99">
        <v>961</v>
      </c>
    </row>
    <row r="42" spans="1:3" ht="12" customHeight="1">
      <c r="A42" s="173" t="s">
        <v>173</v>
      </c>
      <c r="B42" s="198" t="s">
        <v>174</v>
      </c>
      <c r="C42" s="99">
        <v>200</v>
      </c>
    </row>
    <row r="43" spans="1:3" ht="12" customHeight="1">
      <c r="A43" s="173" t="s">
        <v>229</v>
      </c>
      <c r="B43" s="198" t="s">
        <v>171</v>
      </c>
      <c r="C43" s="99">
        <v>100</v>
      </c>
    </row>
    <row r="44" spans="1:3" ht="12" customHeight="1">
      <c r="A44" s="173" t="s">
        <v>66</v>
      </c>
      <c r="B44" s="8" t="s">
        <v>86</v>
      </c>
      <c r="C44" s="99"/>
    </row>
    <row r="45" spans="1:3" ht="12" customHeight="1" thickBot="1">
      <c r="A45" s="173" t="s">
        <v>74</v>
      </c>
      <c r="B45" s="15" t="s">
        <v>87</v>
      </c>
      <c r="C45" s="99"/>
    </row>
    <row r="46" spans="1:3" ht="12" customHeight="1" thickBot="1">
      <c r="A46" s="23" t="s">
        <v>7</v>
      </c>
      <c r="B46" s="21" t="s">
        <v>147</v>
      </c>
      <c r="C46" s="95">
        <f>+C47+C48+C49</f>
        <v>0</v>
      </c>
    </row>
    <row r="47" spans="1:3" ht="12" customHeight="1">
      <c r="A47" s="172" t="s">
        <v>67</v>
      </c>
      <c r="B47" s="5" t="s">
        <v>96</v>
      </c>
      <c r="C47" s="98"/>
    </row>
    <row r="48" spans="1:3" ht="12" customHeight="1">
      <c r="A48" s="172" t="s">
        <v>69</v>
      </c>
      <c r="B48" s="9" t="s">
        <v>88</v>
      </c>
      <c r="C48" s="97"/>
    </row>
    <row r="49" spans="1:3" ht="12" customHeight="1" thickBot="1">
      <c r="A49" s="172" t="s">
        <v>70</v>
      </c>
      <c r="B49" s="93" t="s">
        <v>98</v>
      </c>
      <c r="C49" s="84"/>
    </row>
    <row r="50" spans="1:3" ht="12" customHeight="1" thickBot="1">
      <c r="A50" s="23" t="s">
        <v>8</v>
      </c>
      <c r="B50" s="59" t="s">
        <v>34</v>
      </c>
      <c r="C50" s="185"/>
    </row>
    <row r="51" spans="1:3" ht="12" customHeight="1" thickBot="1">
      <c r="A51" s="23" t="s">
        <v>9</v>
      </c>
      <c r="B51" s="59" t="s">
        <v>109</v>
      </c>
      <c r="C51" s="95">
        <f>+C35+C46+C50</f>
        <v>1471</v>
      </c>
    </row>
    <row r="52" spans="1:3" ht="12" customHeight="1" thickBot="1">
      <c r="A52" s="23" t="s">
        <v>10</v>
      </c>
      <c r="B52" s="59" t="s">
        <v>158</v>
      </c>
      <c r="C52" s="95">
        <f>+C53+C54+C55</f>
        <v>0</v>
      </c>
    </row>
    <row r="53" spans="1:3" s="184" customFormat="1" ht="12" customHeight="1">
      <c r="A53" s="172" t="s">
        <v>60</v>
      </c>
      <c r="B53" s="6" t="s">
        <v>149</v>
      </c>
      <c r="C53" s="84"/>
    </row>
    <row r="54" spans="1:3" ht="12" customHeight="1">
      <c r="A54" s="172" t="s">
        <v>61</v>
      </c>
      <c r="B54" s="6" t="s">
        <v>150</v>
      </c>
      <c r="C54" s="84"/>
    </row>
    <row r="55" spans="1:3" ht="12" customHeight="1" thickBot="1">
      <c r="A55" s="178" t="s">
        <v>62</v>
      </c>
      <c r="B55" s="4" t="s">
        <v>159</v>
      </c>
      <c r="C55" s="85"/>
    </row>
    <row r="56" spans="1:3" ht="15" customHeight="1" thickBot="1">
      <c r="A56" s="77" t="s">
        <v>11</v>
      </c>
      <c r="B56" s="190" t="s">
        <v>151</v>
      </c>
      <c r="C56" s="170">
        <f>+C51+C52</f>
        <v>1471</v>
      </c>
    </row>
    <row r="57" spans="1:3" ht="12.75">
      <c r="A57" s="150"/>
      <c r="B57" s="151"/>
      <c r="C57" s="15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O82"/>
  <sheetViews>
    <sheetView workbookViewId="0" topLeftCell="A1">
      <selection activeCell="N18" sqref="N18"/>
    </sheetView>
  </sheetViews>
  <sheetFormatPr defaultColWidth="9.00390625" defaultRowHeight="12.75"/>
  <cols>
    <col min="1" max="1" width="4.875" style="37" customWidth="1"/>
    <col min="2" max="2" width="31.125" style="55" customWidth="1"/>
    <col min="3" max="4" width="9.00390625" style="55" customWidth="1"/>
    <col min="5" max="5" width="9.50390625" style="55" customWidth="1"/>
    <col min="6" max="6" width="8.875" style="55" customWidth="1"/>
    <col min="7" max="7" width="8.625" style="55" customWidth="1"/>
    <col min="8" max="8" width="8.875" style="55" customWidth="1"/>
    <col min="9" max="9" width="8.125" style="55" customWidth="1"/>
    <col min="10" max="14" width="9.50390625" style="55" customWidth="1"/>
    <col min="15" max="15" width="12.625" style="37" customWidth="1"/>
    <col min="16" max="16384" width="9.375" style="55" customWidth="1"/>
  </cols>
  <sheetData>
    <row r="1" spans="1:15" ht="31.5" customHeight="1">
      <c r="A1" s="265" t="s">
        <v>234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</row>
    <row r="2" ht="16.5" thickBot="1">
      <c r="O2" s="1" t="s">
        <v>168</v>
      </c>
    </row>
    <row r="3" spans="1:15" s="37" customFormat="1" ht="25.5" customHeight="1" thickBot="1">
      <c r="A3" s="34" t="s">
        <v>4</v>
      </c>
      <c r="B3" s="35" t="s">
        <v>43</v>
      </c>
      <c r="C3" s="35" t="s">
        <v>46</v>
      </c>
      <c r="D3" s="35" t="s">
        <v>47</v>
      </c>
      <c r="E3" s="35" t="s">
        <v>48</v>
      </c>
      <c r="F3" s="35" t="s">
        <v>49</v>
      </c>
      <c r="G3" s="35" t="s">
        <v>50</v>
      </c>
      <c r="H3" s="35" t="s">
        <v>51</v>
      </c>
      <c r="I3" s="35" t="s">
        <v>52</v>
      </c>
      <c r="J3" s="35" t="s">
        <v>53</v>
      </c>
      <c r="K3" s="35" t="s">
        <v>54</v>
      </c>
      <c r="L3" s="35" t="s">
        <v>55</v>
      </c>
      <c r="M3" s="35" t="s">
        <v>56</v>
      </c>
      <c r="N3" s="35" t="s">
        <v>57</v>
      </c>
      <c r="O3" s="36" t="s">
        <v>35</v>
      </c>
    </row>
    <row r="4" spans="1:15" s="39" customFormat="1" ht="15" customHeight="1" thickBot="1">
      <c r="A4" s="38" t="s">
        <v>6</v>
      </c>
      <c r="B4" s="262" t="s">
        <v>39</v>
      </c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4"/>
    </row>
    <row r="5" spans="1:15" s="39" customFormat="1" ht="22.5">
      <c r="A5" s="40" t="s">
        <v>7</v>
      </c>
      <c r="B5" s="186" t="s">
        <v>160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2">
        <f aca="true" t="shared" si="0" ref="O5:O26">SUM(C5:N5)</f>
        <v>0</v>
      </c>
    </row>
    <row r="6" spans="1:15" s="46" customFormat="1" ht="22.5">
      <c r="A6" s="43" t="s">
        <v>8</v>
      </c>
      <c r="B6" s="88" t="s">
        <v>161</v>
      </c>
      <c r="C6" s="44">
        <v>123</v>
      </c>
      <c r="D6" s="44">
        <v>123</v>
      </c>
      <c r="E6" s="44">
        <v>123</v>
      </c>
      <c r="F6" s="44">
        <v>123</v>
      </c>
      <c r="G6" s="44">
        <v>123</v>
      </c>
      <c r="H6" s="44">
        <v>123</v>
      </c>
      <c r="I6" s="44">
        <v>123</v>
      </c>
      <c r="J6" s="44">
        <v>123</v>
      </c>
      <c r="K6" s="44">
        <v>123</v>
      </c>
      <c r="L6" s="44">
        <v>123</v>
      </c>
      <c r="M6" s="44">
        <v>123</v>
      </c>
      <c r="N6" s="44">
        <v>118</v>
      </c>
      <c r="O6" s="45">
        <f t="shared" si="0"/>
        <v>1471</v>
      </c>
    </row>
    <row r="7" spans="1:15" s="46" customFormat="1" ht="22.5">
      <c r="A7" s="43" t="s">
        <v>9</v>
      </c>
      <c r="B7" s="87" t="s">
        <v>128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8">
        <f t="shared" si="0"/>
        <v>0</v>
      </c>
    </row>
    <row r="8" spans="1:15" s="46" customFormat="1" ht="13.5" customHeight="1">
      <c r="A8" s="43" t="s">
        <v>10</v>
      </c>
      <c r="B8" s="86" t="s">
        <v>129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5">
        <f t="shared" si="0"/>
        <v>0</v>
      </c>
    </row>
    <row r="9" spans="1:15" s="46" customFormat="1" ht="13.5" customHeight="1">
      <c r="A9" s="43" t="s">
        <v>11</v>
      </c>
      <c r="B9" s="86" t="s">
        <v>0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5">
        <f t="shared" si="0"/>
        <v>0</v>
      </c>
    </row>
    <row r="10" spans="1:15" s="46" customFormat="1" ht="13.5" customHeight="1">
      <c r="A10" s="43" t="s">
        <v>12</v>
      </c>
      <c r="B10" s="86" t="s">
        <v>112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5">
        <f t="shared" si="0"/>
        <v>0</v>
      </c>
    </row>
    <row r="11" spans="1:15" s="46" customFormat="1" ht="22.5">
      <c r="A11" s="43" t="s">
        <v>13</v>
      </c>
      <c r="B11" s="88" t="s">
        <v>124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>
        <f t="shared" si="0"/>
        <v>0</v>
      </c>
    </row>
    <row r="12" spans="1:15" s="46" customFormat="1" ht="13.5" customHeight="1" thickBot="1">
      <c r="A12" s="43" t="s">
        <v>14</v>
      </c>
      <c r="B12" s="86" t="s">
        <v>1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5">
        <f t="shared" si="0"/>
        <v>0</v>
      </c>
    </row>
    <row r="13" spans="1:15" s="39" customFormat="1" ht="15.75" customHeight="1" thickBot="1">
      <c r="A13" s="38" t="s">
        <v>15</v>
      </c>
      <c r="B13" s="26" t="s">
        <v>71</v>
      </c>
      <c r="C13" s="49">
        <f aca="true" t="shared" si="1" ref="C13:N13">SUM(C5:C12)</f>
        <v>123</v>
      </c>
      <c r="D13" s="49">
        <f t="shared" si="1"/>
        <v>123</v>
      </c>
      <c r="E13" s="49">
        <f t="shared" si="1"/>
        <v>123</v>
      </c>
      <c r="F13" s="49">
        <f t="shared" si="1"/>
        <v>123</v>
      </c>
      <c r="G13" s="49">
        <f t="shared" si="1"/>
        <v>123</v>
      </c>
      <c r="H13" s="49">
        <f t="shared" si="1"/>
        <v>123</v>
      </c>
      <c r="I13" s="49">
        <f t="shared" si="1"/>
        <v>123</v>
      </c>
      <c r="J13" s="49">
        <f t="shared" si="1"/>
        <v>123</v>
      </c>
      <c r="K13" s="49">
        <f t="shared" si="1"/>
        <v>123</v>
      </c>
      <c r="L13" s="49">
        <f t="shared" si="1"/>
        <v>123</v>
      </c>
      <c r="M13" s="49">
        <f t="shared" si="1"/>
        <v>123</v>
      </c>
      <c r="N13" s="49">
        <f t="shared" si="1"/>
        <v>118</v>
      </c>
      <c r="O13" s="50">
        <f>SUM(C13:N13)</f>
        <v>1471</v>
      </c>
    </row>
    <row r="14" spans="1:15" s="39" customFormat="1" ht="15" customHeight="1" thickBot="1">
      <c r="A14" s="38" t="s">
        <v>16</v>
      </c>
      <c r="B14" s="262" t="s">
        <v>40</v>
      </c>
      <c r="C14" s="263"/>
      <c r="D14" s="263"/>
      <c r="E14" s="263"/>
      <c r="F14" s="263"/>
      <c r="G14" s="263"/>
      <c r="H14" s="263"/>
      <c r="I14" s="263"/>
      <c r="J14" s="263"/>
      <c r="K14" s="263"/>
      <c r="L14" s="263"/>
      <c r="M14" s="263"/>
      <c r="N14" s="263"/>
      <c r="O14" s="264"/>
    </row>
    <row r="15" spans="1:15" s="46" customFormat="1" ht="13.5" customHeight="1">
      <c r="A15" s="51" t="s">
        <v>17</v>
      </c>
      <c r="B15" s="89" t="s">
        <v>44</v>
      </c>
      <c r="C15" s="47"/>
      <c r="D15" s="47"/>
      <c r="E15" s="47">
        <v>80</v>
      </c>
      <c r="F15" s="47"/>
      <c r="G15" s="47"/>
      <c r="H15" s="47"/>
      <c r="I15" s="47"/>
      <c r="J15" s="47"/>
      <c r="K15" s="47"/>
      <c r="L15" s="47"/>
      <c r="M15" s="47"/>
      <c r="N15" s="47"/>
      <c r="O15" s="48">
        <f t="shared" si="0"/>
        <v>80</v>
      </c>
    </row>
    <row r="16" spans="1:15" s="46" customFormat="1" ht="27" customHeight="1">
      <c r="A16" s="43" t="s">
        <v>18</v>
      </c>
      <c r="B16" s="88" t="s">
        <v>85</v>
      </c>
      <c r="C16" s="44"/>
      <c r="D16" s="44"/>
      <c r="E16" s="44">
        <v>30</v>
      </c>
      <c r="F16" s="44"/>
      <c r="G16" s="44"/>
      <c r="H16" s="44"/>
      <c r="I16" s="44"/>
      <c r="J16" s="44"/>
      <c r="K16" s="44"/>
      <c r="L16" s="44"/>
      <c r="M16" s="44"/>
      <c r="N16" s="44"/>
      <c r="O16" s="45">
        <f t="shared" si="0"/>
        <v>30</v>
      </c>
    </row>
    <row r="17" spans="1:15" s="46" customFormat="1" ht="13.5" customHeight="1">
      <c r="A17" s="43" t="s">
        <v>19</v>
      </c>
      <c r="B17" s="86" t="s">
        <v>75</v>
      </c>
      <c r="C17" s="44"/>
      <c r="D17" s="44">
        <v>124</v>
      </c>
      <c r="E17" s="44">
        <v>124</v>
      </c>
      <c r="F17" s="44">
        <v>124</v>
      </c>
      <c r="G17" s="44">
        <v>124</v>
      </c>
      <c r="H17" s="44">
        <v>124</v>
      </c>
      <c r="I17" s="44">
        <v>124</v>
      </c>
      <c r="J17" s="44">
        <v>124</v>
      </c>
      <c r="K17" s="44">
        <v>124</v>
      </c>
      <c r="L17" s="44">
        <v>124</v>
      </c>
      <c r="M17" s="44">
        <v>124</v>
      </c>
      <c r="N17" s="44">
        <v>121</v>
      </c>
      <c r="O17" s="45">
        <f t="shared" si="0"/>
        <v>1361</v>
      </c>
    </row>
    <row r="18" spans="1:15" s="46" customFormat="1" ht="13.5" customHeight="1">
      <c r="A18" s="43" t="s">
        <v>20</v>
      </c>
      <c r="B18" s="86" t="s">
        <v>86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5">
        <f t="shared" si="0"/>
        <v>0</v>
      </c>
    </row>
    <row r="19" spans="1:15" s="46" customFormat="1" ht="13.5" customHeight="1">
      <c r="A19" s="43" t="s">
        <v>21</v>
      </c>
      <c r="B19" s="86" t="s">
        <v>87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5">
        <f t="shared" si="0"/>
        <v>0</v>
      </c>
    </row>
    <row r="20" spans="1:15" s="46" customFormat="1" ht="13.5" customHeight="1">
      <c r="A20" s="43" t="s">
        <v>22</v>
      </c>
      <c r="B20" s="86" t="s">
        <v>96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5">
        <f t="shared" si="0"/>
        <v>0</v>
      </c>
    </row>
    <row r="21" spans="1:15" s="46" customFormat="1" ht="15.75">
      <c r="A21" s="43" t="s">
        <v>23</v>
      </c>
      <c r="B21" s="88" t="s">
        <v>88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5">
        <f t="shared" si="0"/>
        <v>0</v>
      </c>
    </row>
    <row r="22" spans="1:15" s="46" customFormat="1" ht="13.5" customHeight="1">
      <c r="A22" s="43" t="s">
        <v>24</v>
      </c>
      <c r="B22" s="86" t="s">
        <v>98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5">
        <f t="shared" si="0"/>
        <v>0</v>
      </c>
    </row>
    <row r="23" spans="1:15" s="46" customFormat="1" ht="13.5" customHeight="1">
      <c r="A23" s="43" t="s">
        <v>25</v>
      </c>
      <c r="B23" s="86" t="s">
        <v>34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5"/>
    </row>
    <row r="24" spans="1:15" s="46" customFormat="1" ht="13.5" customHeight="1">
      <c r="A24" s="43" t="s">
        <v>26</v>
      </c>
      <c r="B24" s="86" t="s">
        <v>153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5"/>
    </row>
    <row r="25" spans="1:15" s="46" customFormat="1" ht="13.5" customHeight="1" thickBot="1">
      <c r="A25" s="43" t="s">
        <v>27</v>
      </c>
      <c r="B25" s="86" t="s">
        <v>2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5">
        <f t="shared" si="0"/>
        <v>0</v>
      </c>
    </row>
    <row r="26" spans="1:15" s="39" customFormat="1" ht="15.75" customHeight="1" thickBot="1">
      <c r="A26" s="52" t="s">
        <v>28</v>
      </c>
      <c r="B26" s="26" t="s">
        <v>72</v>
      </c>
      <c r="C26" s="49">
        <f aca="true" t="shared" si="2" ref="C26:N26">SUM(C15:C25)</f>
        <v>0</v>
      </c>
      <c r="D26" s="49">
        <f t="shared" si="2"/>
        <v>124</v>
      </c>
      <c r="E26" s="49">
        <f t="shared" si="2"/>
        <v>234</v>
      </c>
      <c r="F26" s="49">
        <f t="shared" si="2"/>
        <v>124</v>
      </c>
      <c r="G26" s="49">
        <f t="shared" si="2"/>
        <v>124</v>
      </c>
      <c r="H26" s="49">
        <f t="shared" si="2"/>
        <v>124</v>
      </c>
      <c r="I26" s="49">
        <f t="shared" si="2"/>
        <v>124</v>
      </c>
      <c r="J26" s="49">
        <f t="shared" si="2"/>
        <v>124</v>
      </c>
      <c r="K26" s="49">
        <f t="shared" si="2"/>
        <v>124</v>
      </c>
      <c r="L26" s="49">
        <f t="shared" si="2"/>
        <v>124</v>
      </c>
      <c r="M26" s="49">
        <f t="shared" si="2"/>
        <v>124</v>
      </c>
      <c r="N26" s="49">
        <f t="shared" si="2"/>
        <v>121</v>
      </c>
      <c r="O26" s="50">
        <f t="shared" si="0"/>
        <v>1471</v>
      </c>
    </row>
    <row r="27" spans="1:15" ht="16.5" thickBot="1">
      <c r="A27" s="52" t="s">
        <v>29</v>
      </c>
      <c r="B27" s="90" t="s">
        <v>73</v>
      </c>
      <c r="C27" s="53">
        <f aca="true" t="shared" si="3" ref="C27:O27">C13-C26</f>
        <v>123</v>
      </c>
      <c r="D27" s="53">
        <f t="shared" si="3"/>
        <v>-1</v>
      </c>
      <c r="E27" s="53">
        <f t="shared" si="3"/>
        <v>-111</v>
      </c>
      <c r="F27" s="53">
        <f t="shared" si="3"/>
        <v>-1</v>
      </c>
      <c r="G27" s="53">
        <f t="shared" si="3"/>
        <v>-1</v>
      </c>
      <c r="H27" s="53">
        <f t="shared" si="3"/>
        <v>-1</v>
      </c>
      <c r="I27" s="53">
        <f t="shared" si="3"/>
        <v>-1</v>
      </c>
      <c r="J27" s="53">
        <f t="shared" si="3"/>
        <v>-1</v>
      </c>
      <c r="K27" s="53">
        <f t="shared" si="3"/>
        <v>-1</v>
      </c>
      <c r="L27" s="53">
        <f t="shared" si="3"/>
        <v>-1</v>
      </c>
      <c r="M27" s="53">
        <f t="shared" si="3"/>
        <v>-1</v>
      </c>
      <c r="N27" s="53">
        <f t="shared" si="3"/>
        <v>-3</v>
      </c>
      <c r="O27" s="54">
        <f t="shared" si="3"/>
        <v>0</v>
      </c>
    </row>
    <row r="28" ht="15.75">
      <c r="A28" s="56"/>
    </row>
    <row r="29" spans="2:15" ht="15.75">
      <c r="B29" s="57"/>
      <c r="C29" s="58"/>
      <c r="D29" s="58"/>
      <c r="O29" s="55"/>
    </row>
    <row r="30" ht="15.75">
      <c r="O30" s="55"/>
    </row>
    <row r="31" ht="15.75">
      <c r="O31" s="55"/>
    </row>
    <row r="32" ht="15.75">
      <c r="O32" s="55"/>
    </row>
    <row r="33" ht="15.75">
      <c r="O33" s="55"/>
    </row>
    <row r="34" ht="15.75">
      <c r="O34" s="55"/>
    </row>
    <row r="35" ht="15.75">
      <c r="O35" s="55"/>
    </row>
    <row r="36" ht="15.75">
      <c r="O36" s="55"/>
    </row>
    <row r="37" ht="15.75">
      <c r="O37" s="55"/>
    </row>
    <row r="38" ht="15.75">
      <c r="O38" s="55"/>
    </row>
    <row r="39" ht="15.75">
      <c r="O39" s="55"/>
    </row>
    <row r="40" ht="15.75">
      <c r="O40" s="55"/>
    </row>
    <row r="41" ht="15.75">
      <c r="O41" s="55"/>
    </row>
    <row r="42" ht="15.75">
      <c r="O42" s="55"/>
    </row>
    <row r="43" ht="15.75">
      <c r="O43" s="55"/>
    </row>
    <row r="44" ht="15.75">
      <c r="O44" s="55"/>
    </row>
    <row r="45" ht="15.75">
      <c r="O45" s="55"/>
    </row>
    <row r="46" ht="15.75">
      <c r="O46" s="55"/>
    </row>
    <row r="47" ht="15.75">
      <c r="O47" s="55"/>
    </row>
    <row r="48" ht="15.75">
      <c r="O48" s="55"/>
    </row>
    <row r="49" ht="15.75">
      <c r="O49" s="55"/>
    </row>
    <row r="50" ht="15.75">
      <c r="O50" s="55"/>
    </row>
    <row r="51" ht="15.75">
      <c r="O51" s="55"/>
    </row>
    <row r="52" ht="15.75">
      <c r="O52" s="55"/>
    </row>
    <row r="53" ht="15.75">
      <c r="O53" s="55"/>
    </row>
    <row r="54" ht="15.75">
      <c r="O54" s="55"/>
    </row>
    <row r="55" ht="15.75">
      <c r="O55" s="55"/>
    </row>
    <row r="56" ht="15.75">
      <c r="O56" s="55"/>
    </row>
    <row r="57" ht="15.75">
      <c r="O57" s="55"/>
    </row>
    <row r="58" ht="15.75">
      <c r="O58" s="55"/>
    </row>
    <row r="59" ht="15.75">
      <c r="O59" s="55"/>
    </row>
    <row r="60" ht="15.75">
      <c r="O60" s="55"/>
    </row>
    <row r="61" ht="15.75">
      <c r="O61" s="55"/>
    </row>
    <row r="62" ht="15.75">
      <c r="O62" s="55"/>
    </row>
    <row r="63" ht="15.75">
      <c r="O63" s="55"/>
    </row>
    <row r="64" ht="15.75">
      <c r="O64" s="55"/>
    </row>
    <row r="65" ht="15.75">
      <c r="O65" s="55"/>
    </row>
    <row r="66" ht="15.75">
      <c r="O66" s="55"/>
    </row>
    <row r="67" ht="15.75">
      <c r="O67" s="55"/>
    </row>
    <row r="68" ht="15.75">
      <c r="O68" s="55"/>
    </row>
    <row r="69" ht="15.75">
      <c r="O69" s="55"/>
    </row>
    <row r="70" ht="15.75">
      <c r="O70" s="55"/>
    </row>
    <row r="71" ht="15.75">
      <c r="O71" s="55"/>
    </row>
    <row r="72" ht="15.75">
      <c r="O72" s="55"/>
    </row>
    <row r="73" ht="15.75">
      <c r="O73" s="55"/>
    </row>
    <row r="74" ht="15.75">
      <c r="O74" s="55"/>
    </row>
    <row r="75" ht="15.75">
      <c r="O75" s="55"/>
    </row>
    <row r="76" ht="15.75">
      <c r="O76" s="55"/>
    </row>
    <row r="77" ht="15.75">
      <c r="O77" s="55"/>
    </row>
    <row r="78" ht="15.75">
      <c r="O78" s="55"/>
    </row>
    <row r="79" ht="15.75">
      <c r="O79" s="55"/>
    </row>
    <row r="80" ht="15.75">
      <c r="O80" s="55"/>
    </row>
    <row r="81" ht="15.75">
      <c r="O81" s="55"/>
    </row>
    <row r="82" ht="15.75">
      <c r="O82" s="55"/>
    </row>
  </sheetData>
  <sheetProtection/>
  <mergeCells count="3">
    <mergeCell ref="B4:O4"/>
    <mergeCell ref="B14:O14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4. melléklet a ... /2016. (...) határozathoz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J46"/>
  <sheetViews>
    <sheetView tabSelected="1" zoomScaleSheetLayoutView="100" workbookViewId="0" topLeftCell="A1">
      <selection activeCell="H12" sqref="H12"/>
    </sheetView>
  </sheetViews>
  <sheetFormatPr defaultColWidth="9.00390625" defaultRowHeight="12.75"/>
  <cols>
    <col min="1" max="1" width="6.875" style="30" customWidth="1"/>
    <col min="2" max="2" width="55.125" style="62" customWidth="1"/>
    <col min="3" max="5" width="16.375" style="30" customWidth="1"/>
    <col min="6" max="6" width="55.125" style="30" customWidth="1"/>
    <col min="7" max="9" width="16.375" style="30" customWidth="1"/>
    <col min="10" max="10" width="4.875" style="30" customWidth="1"/>
    <col min="11" max="16384" width="9.375" style="30" customWidth="1"/>
  </cols>
  <sheetData>
    <row r="1" spans="2:10" ht="39.75" customHeight="1">
      <c r="B1" s="115" t="s">
        <v>175</v>
      </c>
      <c r="C1" s="116"/>
      <c r="D1" s="116"/>
      <c r="E1" s="116"/>
      <c r="F1" s="116"/>
      <c r="G1" s="116"/>
      <c r="H1" s="116"/>
      <c r="I1" s="116"/>
      <c r="J1" s="260" t="s">
        <v>235</v>
      </c>
    </row>
    <row r="2" spans="7:10" ht="14.25" thickBot="1">
      <c r="G2" s="117"/>
      <c r="H2" s="117"/>
      <c r="I2" s="117" t="s">
        <v>165</v>
      </c>
      <c r="J2" s="260"/>
    </row>
    <row r="3" spans="1:10" ht="18" customHeight="1" thickBot="1">
      <c r="A3" s="258" t="s">
        <v>45</v>
      </c>
      <c r="B3" s="118" t="s">
        <v>39</v>
      </c>
      <c r="C3" s="119"/>
      <c r="D3" s="199"/>
      <c r="E3" s="199"/>
      <c r="F3" s="118" t="s">
        <v>40</v>
      </c>
      <c r="G3" s="120"/>
      <c r="H3" s="200"/>
      <c r="I3" s="201"/>
      <c r="J3" s="260"/>
    </row>
    <row r="4" spans="1:10" s="121" customFormat="1" ht="35.25" customHeight="1" thickBot="1">
      <c r="A4" s="259"/>
      <c r="B4" s="63" t="s">
        <v>43</v>
      </c>
      <c r="C4" s="64" t="s">
        <v>176</v>
      </c>
      <c r="D4" s="64" t="s">
        <v>177</v>
      </c>
      <c r="E4" s="64" t="s">
        <v>236</v>
      </c>
      <c r="F4" s="63" t="s">
        <v>43</v>
      </c>
      <c r="G4" s="29" t="s">
        <v>176</v>
      </c>
      <c r="H4" s="29" t="s">
        <v>177</v>
      </c>
      <c r="I4" s="29" t="s">
        <v>236</v>
      </c>
      <c r="J4" s="260"/>
    </row>
    <row r="5" spans="1:10" s="126" customFormat="1" ht="12" customHeight="1" thickBot="1">
      <c r="A5" s="122">
        <v>1</v>
      </c>
      <c r="B5" s="123">
        <v>2</v>
      </c>
      <c r="C5" s="124" t="s">
        <v>8</v>
      </c>
      <c r="D5" s="124" t="s">
        <v>9</v>
      </c>
      <c r="E5" s="124" t="s">
        <v>10</v>
      </c>
      <c r="F5" s="124" t="s">
        <v>11</v>
      </c>
      <c r="G5" s="124" t="s">
        <v>12</v>
      </c>
      <c r="H5" s="124" t="s">
        <v>13</v>
      </c>
      <c r="I5" s="125" t="s">
        <v>14</v>
      </c>
      <c r="J5" s="260"/>
    </row>
    <row r="6" spans="1:10" ht="12.75" customHeight="1">
      <c r="A6" s="127" t="s">
        <v>6</v>
      </c>
      <c r="B6" s="128" t="s">
        <v>110</v>
      </c>
      <c r="C6" s="104"/>
      <c r="D6" s="202"/>
      <c r="E6" s="202"/>
      <c r="F6" s="128" t="s">
        <v>44</v>
      </c>
      <c r="G6" s="110">
        <v>80</v>
      </c>
      <c r="H6" s="110">
        <v>80</v>
      </c>
      <c r="I6" s="110">
        <v>80</v>
      </c>
      <c r="J6" s="260"/>
    </row>
    <row r="7" spans="1:10" ht="12.75" customHeight="1">
      <c r="A7" s="129" t="s">
        <v>7</v>
      </c>
      <c r="B7" s="130" t="s">
        <v>111</v>
      </c>
      <c r="C7" s="105">
        <v>1471</v>
      </c>
      <c r="D7" s="105">
        <v>1471</v>
      </c>
      <c r="E7" s="105">
        <v>1471</v>
      </c>
      <c r="F7" s="130" t="s">
        <v>85</v>
      </c>
      <c r="G7" s="111">
        <v>30</v>
      </c>
      <c r="H7" s="111">
        <v>30</v>
      </c>
      <c r="I7" s="111">
        <v>30</v>
      </c>
      <c r="J7" s="260"/>
    </row>
    <row r="8" spans="1:10" ht="12.75" customHeight="1">
      <c r="A8" s="129" t="s">
        <v>8</v>
      </c>
      <c r="B8" s="130" t="s">
        <v>129</v>
      </c>
      <c r="C8" s="105"/>
      <c r="D8" s="203"/>
      <c r="E8" s="203"/>
      <c r="F8" s="130" t="s">
        <v>101</v>
      </c>
      <c r="G8" s="111">
        <v>1361</v>
      </c>
      <c r="H8" s="111">
        <v>1361</v>
      </c>
      <c r="I8" s="111">
        <v>1361</v>
      </c>
      <c r="J8" s="260"/>
    </row>
    <row r="9" spans="1:10" ht="12.75" customHeight="1">
      <c r="A9" s="129" t="s">
        <v>9</v>
      </c>
      <c r="B9" s="130" t="s">
        <v>112</v>
      </c>
      <c r="C9" s="105"/>
      <c r="D9" s="203"/>
      <c r="E9" s="203"/>
      <c r="F9" s="130" t="s">
        <v>86</v>
      </c>
      <c r="G9" s="111"/>
      <c r="H9" s="111"/>
      <c r="I9" s="111"/>
      <c r="J9" s="260"/>
    </row>
    <row r="10" spans="1:10" ht="12.75" customHeight="1">
      <c r="A10" s="129" t="s">
        <v>10</v>
      </c>
      <c r="B10" s="193"/>
      <c r="C10" s="105"/>
      <c r="D10" s="203"/>
      <c r="E10" s="203"/>
      <c r="F10" s="130" t="s">
        <v>87</v>
      </c>
      <c r="G10" s="111"/>
      <c r="H10" s="111"/>
      <c r="I10" s="111"/>
      <c r="J10" s="260"/>
    </row>
    <row r="11" spans="1:10" ht="12.75" customHeight="1">
      <c r="A11" s="129" t="s">
        <v>11</v>
      </c>
      <c r="B11" s="28"/>
      <c r="C11" s="106"/>
      <c r="D11" s="105"/>
      <c r="E11" s="204"/>
      <c r="F11" s="130" t="s">
        <v>34</v>
      </c>
      <c r="G11" s="111"/>
      <c r="H11" s="111"/>
      <c r="I11" s="111"/>
      <c r="J11" s="260"/>
    </row>
    <row r="12" spans="1:10" ht="12.75" customHeight="1" thickBot="1">
      <c r="A12" s="129" t="s">
        <v>12</v>
      </c>
      <c r="B12" s="28"/>
      <c r="C12" s="105"/>
      <c r="D12" s="203"/>
      <c r="E12" s="203"/>
      <c r="F12" s="28" t="s">
        <v>153</v>
      </c>
      <c r="G12" s="111"/>
      <c r="H12" s="111"/>
      <c r="I12" s="111"/>
      <c r="J12" s="260"/>
    </row>
    <row r="13" spans="1:10" ht="15.75" customHeight="1" thickBot="1">
      <c r="A13" s="131" t="s">
        <v>13</v>
      </c>
      <c r="B13" s="60" t="s">
        <v>178</v>
      </c>
      <c r="C13" s="108">
        <f>SUM(C6:C12)</f>
        <v>1471</v>
      </c>
      <c r="D13" s="108">
        <f>SUM(D6:D12)</f>
        <v>1471</v>
      </c>
      <c r="E13" s="108">
        <f>SUM(E6:E12)</f>
        <v>1471</v>
      </c>
      <c r="F13" s="60" t="s">
        <v>179</v>
      </c>
      <c r="G13" s="113">
        <f>SUM(G6:G12)</f>
        <v>1471</v>
      </c>
      <c r="H13" s="113">
        <f>SUM(H6:H12)</f>
        <v>1471</v>
      </c>
      <c r="I13" s="113">
        <f>SUM(I6:I12)</f>
        <v>1471</v>
      </c>
      <c r="J13" s="260"/>
    </row>
    <row r="14" spans="1:10" ht="15.75" customHeight="1">
      <c r="A14" s="205" t="s">
        <v>14</v>
      </c>
      <c r="B14" s="128" t="s">
        <v>123</v>
      </c>
      <c r="C14" s="206"/>
      <c r="D14" s="207"/>
      <c r="E14" s="207"/>
      <c r="F14" s="208" t="s">
        <v>96</v>
      </c>
      <c r="G14" s="209"/>
      <c r="H14" s="209"/>
      <c r="I14" s="209"/>
      <c r="J14" s="260"/>
    </row>
    <row r="15" spans="1:10" ht="15.75" customHeight="1">
      <c r="A15" s="135" t="s">
        <v>15</v>
      </c>
      <c r="B15" s="130" t="s">
        <v>180</v>
      </c>
      <c r="C15" s="210"/>
      <c r="D15" s="211"/>
      <c r="E15" s="211"/>
      <c r="F15" s="130" t="s">
        <v>181</v>
      </c>
      <c r="G15" s="212"/>
      <c r="H15" s="212"/>
      <c r="I15" s="212"/>
      <c r="J15" s="260"/>
    </row>
    <row r="16" spans="1:10" ht="15.75" customHeight="1">
      <c r="A16" s="135" t="s">
        <v>16</v>
      </c>
      <c r="B16" s="130" t="s">
        <v>0</v>
      </c>
      <c r="C16" s="210"/>
      <c r="D16" s="211"/>
      <c r="E16" s="211"/>
      <c r="F16" s="130" t="s">
        <v>88</v>
      </c>
      <c r="G16" s="212"/>
      <c r="H16" s="212"/>
      <c r="I16" s="212"/>
      <c r="J16" s="260"/>
    </row>
    <row r="17" spans="1:10" ht="15.75" customHeight="1">
      <c r="A17" s="135" t="s">
        <v>17</v>
      </c>
      <c r="B17" s="130" t="s">
        <v>182</v>
      </c>
      <c r="C17" s="210"/>
      <c r="D17" s="211"/>
      <c r="E17" s="211"/>
      <c r="F17" s="130" t="s">
        <v>183</v>
      </c>
      <c r="G17" s="212"/>
      <c r="H17" s="212"/>
      <c r="I17" s="212"/>
      <c r="J17" s="260"/>
    </row>
    <row r="18" spans="1:10" ht="15.75" customHeight="1">
      <c r="A18" s="135" t="s">
        <v>18</v>
      </c>
      <c r="B18" s="130" t="s">
        <v>184</v>
      </c>
      <c r="C18" s="210"/>
      <c r="D18" s="211"/>
      <c r="E18" s="211"/>
      <c r="F18" s="130" t="s">
        <v>98</v>
      </c>
      <c r="G18" s="212"/>
      <c r="H18" s="212"/>
      <c r="I18" s="212"/>
      <c r="J18" s="260"/>
    </row>
    <row r="19" spans="1:10" ht="15.75" customHeight="1" thickBot="1">
      <c r="A19" s="213" t="s">
        <v>19</v>
      </c>
      <c r="B19" s="130" t="s">
        <v>185</v>
      </c>
      <c r="C19" s="214"/>
      <c r="D19" s="207"/>
      <c r="E19" s="207"/>
      <c r="F19" s="208" t="s">
        <v>34</v>
      </c>
      <c r="G19" s="215"/>
      <c r="H19" s="215"/>
      <c r="I19" s="215"/>
      <c r="J19" s="260"/>
    </row>
    <row r="20" spans="1:10" ht="15.75" customHeight="1" thickBot="1">
      <c r="A20" s="131" t="s">
        <v>20</v>
      </c>
      <c r="B20" s="216" t="s">
        <v>186</v>
      </c>
      <c r="C20" s="217">
        <v>0</v>
      </c>
      <c r="D20" s="217">
        <v>0</v>
      </c>
      <c r="E20" s="217">
        <v>0</v>
      </c>
      <c r="F20" s="216" t="s">
        <v>187</v>
      </c>
      <c r="G20" s="218">
        <v>0</v>
      </c>
      <c r="H20" s="218">
        <v>0</v>
      </c>
      <c r="I20" s="218">
        <v>0</v>
      </c>
      <c r="J20" s="260"/>
    </row>
    <row r="21" spans="1:10" ht="15.75" customHeight="1" thickBot="1" thickTop="1">
      <c r="A21" s="131" t="s">
        <v>21</v>
      </c>
      <c r="B21" s="219" t="s">
        <v>188</v>
      </c>
      <c r="C21" s="220">
        <f>C13+C20</f>
        <v>1471</v>
      </c>
      <c r="D21" s="220">
        <f>D13+D20</f>
        <v>1471</v>
      </c>
      <c r="E21" s="220">
        <f>E13+E20</f>
        <v>1471</v>
      </c>
      <c r="F21" s="219" t="s">
        <v>189</v>
      </c>
      <c r="G21" s="220">
        <f>G13+G20</f>
        <v>1471</v>
      </c>
      <c r="H21" s="220">
        <f>H13+H20</f>
        <v>1471</v>
      </c>
      <c r="I21" s="221">
        <f>I13+I20</f>
        <v>1471</v>
      </c>
      <c r="J21" s="260"/>
    </row>
    <row r="22" spans="1:10" ht="12.75" customHeight="1">
      <c r="A22" s="132" t="s">
        <v>22</v>
      </c>
      <c r="B22" s="133" t="s">
        <v>190</v>
      </c>
      <c r="C22" s="192">
        <f>+C23+C24+C25+C26</f>
        <v>0</v>
      </c>
      <c r="D22" s="222"/>
      <c r="E22" s="222"/>
      <c r="F22" s="223" t="s">
        <v>89</v>
      </c>
      <c r="G22" s="114"/>
      <c r="H22" s="114"/>
      <c r="I22" s="114"/>
      <c r="J22" s="260"/>
    </row>
    <row r="23" spans="1:10" ht="12.75" customHeight="1">
      <c r="A23" s="135" t="s">
        <v>23</v>
      </c>
      <c r="B23" s="134" t="s">
        <v>94</v>
      </c>
      <c r="C23" s="32"/>
      <c r="D23" s="224"/>
      <c r="E23" s="224"/>
      <c r="F23" s="134" t="s">
        <v>119</v>
      </c>
      <c r="G23" s="33"/>
      <c r="H23" s="33"/>
      <c r="I23" s="33"/>
      <c r="J23" s="260"/>
    </row>
    <row r="24" spans="1:10" ht="12.75" customHeight="1">
      <c r="A24" s="135" t="s">
        <v>24</v>
      </c>
      <c r="B24" s="134" t="s">
        <v>95</v>
      </c>
      <c r="C24" s="32"/>
      <c r="D24" s="224"/>
      <c r="E24" s="224"/>
      <c r="F24" s="134" t="s">
        <v>79</v>
      </c>
      <c r="G24" s="33"/>
      <c r="H24" s="33"/>
      <c r="I24" s="33"/>
      <c r="J24" s="260"/>
    </row>
    <row r="25" spans="1:10" ht="12.75" customHeight="1">
      <c r="A25" s="135" t="s">
        <v>25</v>
      </c>
      <c r="B25" s="134" t="s">
        <v>99</v>
      </c>
      <c r="C25" s="32"/>
      <c r="D25" s="224"/>
      <c r="E25" s="224"/>
      <c r="F25" s="134" t="s">
        <v>80</v>
      </c>
      <c r="G25" s="33"/>
      <c r="H25" s="33"/>
      <c r="I25" s="33"/>
      <c r="J25" s="260"/>
    </row>
    <row r="26" spans="1:10" ht="12.75" customHeight="1">
      <c r="A26" s="135" t="s">
        <v>26</v>
      </c>
      <c r="B26" s="134" t="s">
        <v>100</v>
      </c>
      <c r="C26" s="32"/>
      <c r="D26" s="225"/>
      <c r="E26" s="225"/>
      <c r="F26" s="133" t="s">
        <v>102</v>
      </c>
      <c r="G26" s="33"/>
      <c r="H26" s="33"/>
      <c r="I26" s="33"/>
      <c r="J26" s="260"/>
    </row>
    <row r="27" spans="1:10" ht="12.75" customHeight="1">
      <c r="A27" s="135" t="s">
        <v>27</v>
      </c>
      <c r="B27" s="134" t="s">
        <v>191</v>
      </c>
      <c r="C27" s="136">
        <f>+C28+C29</f>
        <v>0</v>
      </c>
      <c r="D27" s="226"/>
      <c r="E27" s="226"/>
      <c r="F27" s="134" t="s">
        <v>90</v>
      </c>
      <c r="G27" s="33"/>
      <c r="H27" s="33"/>
      <c r="I27" s="33"/>
      <c r="J27" s="260"/>
    </row>
    <row r="28" spans="1:10" ht="12.75" customHeight="1">
      <c r="A28" s="135" t="s">
        <v>28</v>
      </c>
      <c r="B28" s="133" t="s">
        <v>113</v>
      </c>
      <c r="C28" s="109"/>
      <c r="D28" s="225"/>
      <c r="E28" s="225"/>
      <c r="F28" s="128" t="s">
        <v>91</v>
      </c>
      <c r="G28" s="114"/>
      <c r="H28" s="114"/>
      <c r="I28" s="114"/>
      <c r="J28" s="260"/>
    </row>
    <row r="29" spans="1:10" ht="12.75" customHeight="1" thickBot="1">
      <c r="A29" s="135" t="s">
        <v>29</v>
      </c>
      <c r="B29" s="134" t="s">
        <v>114</v>
      </c>
      <c r="C29" s="32"/>
      <c r="D29" s="224"/>
      <c r="E29" s="224"/>
      <c r="F29" s="28"/>
      <c r="G29" s="33"/>
      <c r="H29" s="33"/>
      <c r="I29" s="33"/>
      <c r="J29" s="260"/>
    </row>
    <row r="30" spans="1:10" ht="30.75" customHeight="1" thickBot="1">
      <c r="A30" s="131" t="s">
        <v>30</v>
      </c>
      <c r="B30" s="60" t="s">
        <v>192</v>
      </c>
      <c r="C30" s="227">
        <v>0</v>
      </c>
      <c r="D30" s="227">
        <v>0</v>
      </c>
      <c r="E30" s="227">
        <v>0</v>
      </c>
      <c r="F30" s="60" t="s">
        <v>193</v>
      </c>
      <c r="G30" s="228">
        <v>0</v>
      </c>
      <c r="H30" s="229">
        <v>0</v>
      </c>
      <c r="I30" s="252">
        <v>0</v>
      </c>
      <c r="J30" s="260"/>
    </row>
    <row r="31" spans="1:10" ht="15.75" customHeight="1">
      <c r="A31" s="205" t="s">
        <v>194</v>
      </c>
      <c r="B31" s="230" t="s">
        <v>195</v>
      </c>
      <c r="C31" s="231"/>
      <c r="D31" s="232"/>
      <c r="E31" s="233"/>
      <c r="F31" s="134" t="s">
        <v>89</v>
      </c>
      <c r="G31" s="234"/>
      <c r="H31" s="234"/>
      <c r="I31" s="234"/>
      <c r="J31" s="260"/>
    </row>
    <row r="32" spans="1:10" ht="15.75" customHeight="1">
      <c r="A32" s="135" t="s">
        <v>196</v>
      </c>
      <c r="B32" s="235" t="s">
        <v>197</v>
      </c>
      <c r="C32" s="236"/>
      <c r="D32" s="210"/>
      <c r="E32" s="237"/>
      <c r="F32" s="134" t="s">
        <v>198</v>
      </c>
      <c r="G32" s="212"/>
      <c r="H32" s="212"/>
      <c r="I32" s="212"/>
      <c r="J32" s="260"/>
    </row>
    <row r="33" spans="1:10" ht="15.75" customHeight="1">
      <c r="A33" s="135" t="s">
        <v>199</v>
      </c>
      <c r="B33" s="235" t="s">
        <v>200</v>
      </c>
      <c r="C33" s="236"/>
      <c r="D33" s="210"/>
      <c r="E33" s="237"/>
      <c r="F33" s="134" t="s">
        <v>79</v>
      </c>
      <c r="G33" s="212"/>
      <c r="H33" s="212"/>
      <c r="I33" s="212"/>
      <c r="J33" s="260"/>
    </row>
    <row r="34" spans="1:10" ht="15.75" customHeight="1">
      <c r="A34" s="135" t="s">
        <v>201</v>
      </c>
      <c r="B34" s="235" t="s">
        <v>202</v>
      </c>
      <c r="C34" s="236"/>
      <c r="D34" s="210"/>
      <c r="E34" s="237"/>
      <c r="F34" s="134" t="s">
        <v>80</v>
      </c>
      <c r="G34" s="212"/>
      <c r="H34" s="212"/>
      <c r="I34" s="212"/>
      <c r="J34" s="260"/>
    </row>
    <row r="35" spans="1:10" ht="15.75" customHeight="1">
      <c r="A35" s="135" t="s">
        <v>203</v>
      </c>
      <c r="B35" s="235" t="s">
        <v>204</v>
      </c>
      <c r="C35" s="236"/>
      <c r="D35" s="210"/>
      <c r="E35" s="233"/>
      <c r="F35" s="133" t="s">
        <v>102</v>
      </c>
      <c r="G35" s="212"/>
      <c r="H35" s="212"/>
      <c r="I35" s="212"/>
      <c r="J35" s="260"/>
    </row>
    <row r="36" spans="1:10" ht="15.75" customHeight="1">
      <c r="A36" s="135" t="s">
        <v>205</v>
      </c>
      <c r="B36" s="238" t="s">
        <v>206</v>
      </c>
      <c r="C36" s="236"/>
      <c r="D36" s="210"/>
      <c r="E36" s="237"/>
      <c r="F36" s="134" t="s">
        <v>207</v>
      </c>
      <c r="G36" s="212"/>
      <c r="H36" s="212"/>
      <c r="I36" s="212"/>
      <c r="J36" s="260"/>
    </row>
    <row r="37" spans="1:10" ht="15.75" customHeight="1">
      <c r="A37" s="135" t="s">
        <v>208</v>
      </c>
      <c r="B37" s="239" t="s">
        <v>209</v>
      </c>
      <c r="C37" s="236"/>
      <c r="D37" s="210"/>
      <c r="E37" s="240"/>
      <c r="F37" s="223" t="s">
        <v>91</v>
      </c>
      <c r="G37" s="212"/>
      <c r="H37" s="212"/>
      <c r="I37" s="212"/>
      <c r="J37" s="260"/>
    </row>
    <row r="38" spans="1:10" ht="15.75" customHeight="1">
      <c r="A38" s="135" t="s">
        <v>210</v>
      </c>
      <c r="B38" s="238" t="s">
        <v>211</v>
      </c>
      <c r="C38" s="236"/>
      <c r="D38" s="210"/>
      <c r="E38" s="233"/>
      <c r="F38" s="133" t="s">
        <v>212</v>
      </c>
      <c r="G38" s="212"/>
      <c r="H38" s="212"/>
      <c r="I38" s="212"/>
      <c r="J38" s="260"/>
    </row>
    <row r="39" spans="1:10" ht="15.75" customHeight="1">
      <c r="A39" s="135" t="s">
        <v>213</v>
      </c>
      <c r="B39" s="238" t="s">
        <v>214</v>
      </c>
      <c r="C39" s="236"/>
      <c r="D39" s="210"/>
      <c r="E39" s="237"/>
      <c r="F39" s="241"/>
      <c r="G39" s="212"/>
      <c r="H39" s="212"/>
      <c r="I39" s="212"/>
      <c r="J39" s="260"/>
    </row>
    <row r="40" spans="1:10" ht="15.75" customHeight="1">
      <c r="A40" s="135" t="s">
        <v>215</v>
      </c>
      <c r="B40" s="235" t="s">
        <v>216</v>
      </c>
      <c r="C40" s="236"/>
      <c r="D40" s="210"/>
      <c r="E40" s="237"/>
      <c r="F40" s="241"/>
      <c r="G40" s="212"/>
      <c r="H40" s="212"/>
      <c r="I40" s="212"/>
      <c r="J40" s="260"/>
    </row>
    <row r="41" spans="1:10" ht="15.75" customHeight="1">
      <c r="A41" s="135" t="s">
        <v>217</v>
      </c>
      <c r="B41" s="242" t="s">
        <v>218</v>
      </c>
      <c r="C41" s="236"/>
      <c r="D41" s="210"/>
      <c r="E41" s="237"/>
      <c r="F41" s="241"/>
      <c r="G41" s="212"/>
      <c r="H41" s="212"/>
      <c r="I41" s="212"/>
      <c r="J41" s="260"/>
    </row>
    <row r="42" spans="1:10" ht="15.75" customHeight="1" thickBot="1">
      <c r="A42" s="243" t="s">
        <v>219</v>
      </c>
      <c r="B42" s="244" t="s">
        <v>220</v>
      </c>
      <c r="C42" s="233"/>
      <c r="D42" s="245"/>
      <c r="E42" s="233"/>
      <c r="F42" s="246"/>
      <c r="G42" s="247"/>
      <c r="H42" s="247"/>
      <c r="I42" s="247"/>
      <c r="J42" s="260"/>
    </row>
    <row r="43" spans="1:10" ht="29.25" customHeight="1" thickBot="1">
      <c r="A43" s="248" t="s">
        <v>221</v>
      </c>
      <c r="B43" s="216" t="s">
        <v>222</v>
      </c>
      <c r="C43" s="227">
        <v>0</v>
      </c>
      <c r="D43" s="227">
        <v>0</v>
      </c>
      <c r="E43" s="227">
        <v>0</v>
      </c>
      <c r="F43" s="216" t="s">
        <v>223</v>
      </c>
      <c r="G43" s="227">
        <v>0</v>
      </c>
      <c r="H43" s="227">
        <v>0</v>
      </c>
      <c r="I43" s="253">
        <v>0</v>
      </c>
      <c r="J43" s="260"/>
    </row>
    <row r="44" spans="1:10" ht="13.5" customHeight="1" thickBot="1" thickTop="1">
      <c r="A44" s="249" t="s">
        <v>224</v>
      </c>
      <c r="B44" s="219" t="s">
        <v>225</v>
      </c>
      <c r="C44" s="250">
        <v>0</v>
      </c>
      <c r="D44" s="254">
        <v>0</v>
      </c>
      <c r="E44" s="250">
        <v>0</v>
      </c>
      <c r="F44" s="219"/>
      <c r="G44" s="251">
        <v>0</v>
      </c>
      <c r="H44" s="251">
        <v>0</v>
      </c>
      <c r="I44" s="251">
        <v>0</v>
      </c>
      <c r="J44" s="260"/>
    </row>
    <row r="45" spans="1:10" ht="13.5" thickBot="1">
      <c r="A45" s="131" t="s">
        <v>226</v>
      </c>
      <c r="B45" s="137" t="s">
        <v>227</v>
      </c>
      <c r="C45" s="138">
        <f>+C13+C30</f>
        <v>1471</v>
      </c>
      <c r="D45" s="138">
        <f>+D13+D30</f>
        <v>1471</v>
      </c>
      <c r="E45" s="138">
        <f>+E13+E30</f>
        <v>1471</v>
      </c>
      <c r="F45" s="137" t="s">
        <v>228</v>
      </c>
      <c r="G45" s="138">
        <f>+G13+G30</f>
        <v>1471</v>
      </c>
      <c r="H45" s="138">
        <f>+H13+H30</f>
        <v>1471</v>
      </c>
      <c r="I45" s="138">
        <f>+I13+I30</f>
        <v>1471</v>
      </c>
      <c r="J45" s="260"/>
    </row>
    <row r="46" spans="2:6" ht="18.75">
      <c r="B46" s="261"/>
      <c r="C46" s="261"/>
      <c r="D46" s="261"/>
      <c r="E46" s="261"/>
      <c r="F46" s="261"/>
    </row>
  </sheetData>
  <sheetProtection/>
  <mergeCells count="3">
    <mergeCell ref="A3:A4"/>
    <mergeCell ref="J1:J45"/>
    <mergeCell ref="B46:F46"/>
  </mergeCells>
  <printOptions horizontalCentered="1"/>
  <pageMargins left="0.33" right="0.48" top="0.9055118110236221" bottom="0.5" header="0.6692913385826772" footer="0.28"/>
  <pageSetup horizontalDpi="600" verticalDpi="600" orientation="landscape" paperSize="9" scale="65" r:id="rId1"/>
  <headerFooter alignWithMargins="0">
    <oddHeader xml:space="preserve">&amp;R&amp;"Times New Roman CE,Félkövér dőlt"&amp;11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Nagy Péter</cp:lastModifiedBy>
  <cp:lastPrinted>2015-02-12T10:03:12Z</cp:lastPrinted>
  <dcterms:created xsi:type="dcterms:W3CDTF">1999-10-30T10:30:45Z</dcterms:created>
  <dcterms:modified xsi:type="dcterms:W3CDTF">2016-02-08T09:29:08Z</dcterms:modified>
  <cp:category/>
  <cp:version/>
  <cp:contentType/>
  <cp:contentStatus/>
</cp:coreProperties>
</file>