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7" activeTab="1"/>
  </bookViews>
  <sheets>
    <sheet name="2012 évi 3 sz mell" sheetId="1" r:id="rId1"/>
    <sheet name="2012 évi 4 sz melléklet" sheetId="2" r:id="rId2"/>
  </sheets>
  <definedNames>
    <definedName name="_xlnm.Print_Area" localSheetId="0">'2012 évi 3 sz mell'!$A$1:$R$36</definedName>
    <definedName name="A">'2012 évi 4 sz melléklet'!$A$55</definedName>
    <definedName name="Excel_BuiltIn_Print_Area_1_1">'2012 évi 3 sz mell'!$A$1:$P$19</definedName>
    <definedName name="Excel_BuiltIn_Print_Area_2">'2012 évi 4 sz melléklet'!$1:$65528</definedName>
    <definedName name="Excel_BuiltIn_Print_Area_2_1">#REF!</definedName>
    <definedName name="Excel_BuiltIn_Print_Area_3_1">#REF!</definedName>
    <definedName name="Excel_BuiltIn_Print_Area_5">#REF!</definedName>
    <definedName name="Excel_BuiltIn_Print_Area_5_1">#REF!</definedName>
    <definedName name="Tavaly">'2012 évi 4 sz melléklet'!$B$54</definedName>
    <definedName name="k">'2012 évi 4 sz melléklet'!$B$2:$G$7</definedName>
  </definedNames>
  <calcPr fullCalcOnLoad="1"/>
</workbook>
</file>

<file path=xl/sharedStrings.xml><?xml version="1.0" encoding="utf-8"?>
<sst xmlns="http://schemas.openxmlformats.org/spreadsheetml/2006/main" count="1271" uniqueCount="186">
  <si>
    <t>Sorszám</t>
  </si>
  <si>
    <t>Szervezet neve</t>
  </si>
  <si>
    <t>Szervezett-ség, szabá-lyozottság</t>
  </si>
  <si>
    <t>Gazdálkodás általános megítélése</t>
  </si>
  <si>
    <t>Számviteli rend  és okmány fegyelem</t>
  </si>
  <si>
    <t>Pénz és értékkezelés</t>
  </si>
  <si>
    <t>Eszközgaz-dálkodás általában közbeszer-zés</t>
  </si>
  <si>
    <t>Vagyonnyil-vántartás</t>
  </si>
  <si>
    <t xml:space="preserve">Leltározás </t>
  </si>
  <si>
    <t>Selejtezés hasznosítás</t>
  </si>
  <si>
    <t>Állagvéde-lem műszaki ellátás</t>
  </si>
  <si>
    <t xml:space="preserve">Ellenőrzési rendszer </t>
  </si>
  <si>
    <t>Élelmezési tevékenység</t>
  </si>
  <si>
    <t>Ismétlődő hiányosság</t>
  </si>
  <si>
    <t>Elért pontszám</t>
  </si>
  <si>
    <t>Százalékos teljesítés</t>
  </si>
  <si>
    <t>Elérhető pontszám</t>
  </si>
  <si>
    <t>Kockázatos terület</t>
  </si>
  <si>
    <t>Avas és Környéke ÓGI</t>
  </si>
  <si>
    <t>gyenge</t>
  </si>
  <si>
    <t>közepes</t>
  </si>
  <si>
    <t>jó</t>
  </si>
  <si>
    <t>Közepes</t>
  </si>
  <si>
    <t>Az előző átfogó revízió által tett megállapítások alapján a szabályzatok átdolgozása. Együttműködési megállapodás megkötése. A belső kontrollrendszer jogszabályi előírásnak megfelelő kialakítása.</t>
  </si>
  <si>
    <t>Bem József Általános Iskola és Alapfokú Művészetoktatási Intézmény</t>
  </si>
  <si>
    <t xml:space="preserve">Iktatás, ellenjegyzés </t>
  </si>
  <si>
    <t>Bulgárföldi  Általános és Magyar-Angol Két Tanítási Nyelvű Iskola</t>
  </si>
  <si>
    <t>Nincs</t>
  </si>
  <si>
    <t>Fazekas-Istvánffy Általános Iskola és Alapfokú Művészetoktatási Intézmény</t>
  </si>
  <si>
    <t>Jó</t>
  </si>
  <si>
    <t>Ferenczi Sándor Egészségügyi Szakközépiskola</t>
  </si>
  <si>
    <t>Gyenge</t>
  </si>
  <si>
    <t>Szolgáltatás számlázása, gépjármű beszerzés, szigorú számadású nyomtatványok visszavétele</t>
  </si>
  <si>
    <t>Földes Ferenc Gimnázium</t>
  </si>
  <si>
    <t>nincs</t>
  </si>
  <si>
    <t>Vagyon nyilvántartás (az eszközök nyilvántartó programba való felvitele, a bevételezési bizonylaton és az eszközökön a cikkszámok megjelölése). AJTP-vel való elszámolás</t>
  </si>
  <si>
    <t>II. Rákóczi Ferenc Általános és Magyar-Német Két Tanítási Nyelvű Iskola</t>
  </si>
  <si>
    <t>Bérleti szerződések iktatószámmal való ellátása, térítési díj nyilvántartása</t>
  </si>
  <si>
    <t>Kandó Kálmán Szakközépiskola</t>
  </si>
  <si>
    <t>Komlóstetői Általános</t>
  </si>
  <si>
    <t>A vásárolt élelmiszerek bevételezési értéke, leltári felelősség írásba foglalása</t>
  </si>
  <si>
    <t>Központi Leánykollégium</t>
  </si>
  <si>
    <t xml:space="preserve">Az étkezést igénybe vevő intézmények részéről az élelmezési számla megtérítése, bérbeadáshoz kapcsolódó költségkalkuláció </t>
  </si>
  <si>
    <t>Martin János Szakképző Iskola</t>
  </si>
  <si>
    <t>Miskolc Városi Szabadidőközpont</t>
  </si>
  <si>
    <t>Aláírás minták, felhatalmazás, SzMSz, Eszközök és Források Szabályzata, díjkalkulációk, szálláshely értékesítés, idegenforgalmi adó, bírság megtérítése, behajthatatlan követelések leírása, pénztár, pénzkezelő helyek ellenőrzésének dokumentálása, kifizetések jogosságát igazoló dokumentumok, felújítások aktiválása, épülettartozék nyilvántartás, leltározások dokumentálása, selejt hasznosítás dokumentálása, munkalapok vezetése, saját készítésű eszközök dokumentálása, gépjármű menetlevelek vezetése, üzemanyag elszámolása, vezető ellenőrzés dokumentálása</t>
  </si>
  <si>
    <t xml:space="preserve">Miskolci Csodamalom Bábszínház RENDKIVÜLI </t>
  </si>
  <si>
    <t>Kis értékű tárgyi eszközök bevételezési tényének számlán való dokumentálása, eszköz átvétel egyértelmű dokumentálása</t>
  </si>
  <si>
    <t>Miskolci Egressy Béni-Erkel Ferenc Zeneiskola Alapfokú Művészetoktatási Intézmény</t>
  </si>
  <si>
    <t xml:space="preserve"> Összeférhetetlenség, vagyonnyilvántartási rendszer</t>
  </si>
  <si>
    <t>Miskolci Galéria Városi Művészeti Múzeum</t>
  </si>
  <si>
    <t>A telefonok személyi alleltárba vétele, a tárgyi eszközök analitikus nyilvántartása, a bérleti szerződésekben a közüzemi költségek érvényesítése, gazdaságvezetői ellenjegyzés</t>
  </si>
  <si>
    <r>
      <t xml:space="preserve">Miskolci Kulturális Központ RENDKÍVÜLI </t>
    </r>
    <r>
      <rPr>
        <sz val="12"/>
        <rFont val="Times New Roman"/>
        <family val="1"/>
      </rPr>
      <t>Ifjúsági és Szabadidő Ház</t>
    </r>
  </si>
  <si>
    <t>Leltározás kiértékelésének dokumentálása</t>
  </si>
  <si>
    <t>Miskolci Kulturális Központ RENDKÍVÜLI Diósgyőri Ady Endre Kulturális és Szabadidő Központ</t>
  </si>
  <si>
    <t>Bérleti díjak beszedésének elmaradása, személyi juttatások megállapítása, pénzbeszedő helyek működtetése.</t>
  </si>
  <si>
    <t>Miskolci Nevelési, Logopédiai, Pályaválasztási Tanácsadó és Városi Pedagógiai Intézet</t>
  </si>
  <si>
    <t>Személyi leltár részlegessége</t>
  </si>
  <si>
    <t>Miskolci Szimfonikus Zenekar</t>
  </si>
  <si>
    <t>Művészetek Háza ügyrendje, kifizetések jogosságát igazoló dokumentumok, felújítás aktválása, ellenőrzés dokumentálása, külső kivitelezések dokumentáltsága</t>
  </si>
  <si>
    <t>Miskolci Városi Könyvtár és Információs Központ RENDKÍVÜLI</t>
  </si>
  <si>
    <t>Elszámolásra kiadott előlegek nyilvántartása</t>
  </si>
  <si>
    <t>Petőfi Sándor Középiskolai Fiúkollégium</t>
  </si>
  <si>
    <t>Leltárfelelősök nyilatkoztatása, a számítógépes szoftverek lincence nyilvántartása</t>
  </si>
  <si>
    <t>Szabó Lőrinc Általános és Német Két Tanítási Nyelvű Iskola</t>
  </si>
  <si>
    <t>Saját készítésű eszk. bevételezése, leltározás dokumentálása</t>
  </si>
  <si>
    <t>Szemere Bertalan Szakközépiskola, Szakiskola és Kollégium</t>
  </si>
  <si>
    <t>Szolgáltatások díjainak elszámolása</t>
  </si>
  <si>
    <t>Szilágyi Dezső Általános és Magyar-Angol Két Tanítási Nyelvű Iskola</t>
  </si>
  <si>
    <t>Leltár teljes körű felvétele, térítési díjak egyeztetése</t>
  </si>
  <si>
    <t>Zrínyi Ilona Gimnázium</t>
  </si>
  <si>
    <t>Szabályzatok aktualizálása, különös tekintettel a belső ellenőrzés szabályozására</t>
  </si>
  <si>
    <t>Területek értékelésének alakulása</t>
  </si>
  <si>
    <t>Elégtelen</t>
  </si>
  <si>
    <t>Összesen</t>
  </si>
  <si>
    <t>A terület átlagos értékelése</t>
  </si>
  <si>
    <t>Minősítés</t>
  </si>
  <si>
    <t>Jól megfelelt</t>
  </si>
  <si>
    <t>2012. évi minősítés</t>
  </si>
  <si>
    <t>Szervezet neve
(Az utolsó vizsgálat  éve)</t>
  </si>
  <si>
    <t>Szervezettség</t>
  </si>
  <si>
    <t>Eszközgazdálkodás általában közbeszerzés</t>
  </si>
  <si>
    <t xml:space="preserve">Minősítés </t>
  </si>
  <si>
    <t>(Előző teljesítés)</t>
  </si>
  <si>
    <t>(Előző minősítés)</t>
  </si>
  <si>
    <t>Andrássy Gyula Szakközépiskola (2009)</t>
  </si>
  <si>
    <t>Kiváló</t>
  </si>
  <si>
    <t>(90,9%)</t>
  </si>
  <si>
    <t>(Jó)</t>
  </si>
  <si>
    <t>Avasi Gimnázium (2011)</t>
  </si>
  <si>
    <t>(100%)</t>
  </si>
  <si>
    <t>(Kiváló)</t>
  </si>
  <si>
    <t>Bartók Béla Zeneművészeti Szakközépiskola (2011)</t>
  </si>
  <si>
    <t>(97,5%)</t>
  </si>
  <si>
    <t>Bulgárföldi  Általános és Magyar-Angol Két Tanítási Nyelvű Iskola (2012)</t>
  </si>
  <si>
    <t>(90,0%)</t>
  </si>
  <si>
    <t>Fazekas-Istvánffy Általános Iskola és Alapfokú Művészetoktatási Intézmény (2012)</t>
  </si>
  <si>
    <t>Kandó Kálmán Szakközépiskola (2012)</t>
  </si>
  <si>
    <t>(95%)</t>
  </si>
  <si>
    <t>Martin János Szakképző Iskola (2012)</t>
  </si>
  <si>
    <t>Szemere Bertalan Szakközépiskola, Szakiskola és Kollégium (2012)</t>
  </si>
  <si>
    <t>Közepesen megfelelt</t>
  </si>
  <si>
    <t>(95,5%)</t>
  </si>
  <si>
    <t>Berzeviczy Gergelyi Szakközépiskola és Szakképző Központ (2011)</t>
  </si>
  <si>
    <t>(77,5%)</t>
  </si>
  <si>
    <t>(Közepes)</t>
  </si>
  <si>
    <t xml:space="preserve">Miskolci Kulturális Központ (2012) - Ifjúsági és Szabadidő Ház </t>
  </si>
  <si>
    <t>(72,5%)</t>
  </si>
  <si>
    <t>Miskolci Nevelési, Logopédiai, Pályaválasztási Tanácsadó és Városi Pedagógiai Intézet (2012)</t>
  </si>
  <si>
    <t>Avastetői  Ált. M-A Két Tan. Nyelvű és Af. Műv.okt. Int. (2010)</t>
  </si>
  <si>
    <t xml:space="preserve"> (77%)</t>
  </si>
  <si>
    <t>Szabó Lőrinc Általános és Német Két Tanítási Nyelvű Iskola (2012)</t>
  </si>
  <si>
    <t>(88,6%)</t>
  </si>
  <si>
    <t>Petőfi Sándor Középiskolai Fiúkollégium (2012)</t>
  </si>
  <si>
    <t>Bláthy Ottó Villamosipari Szakközépiskola (2011)</t>
  </si>
  <si>
    <t>(87,5%)</t>
  </si>
  <si>
    <t>Zrínyi Ilona Gimnázium (2012)</t>
  </si>
  <si>
    <t>Iránytű Avasi Szociális Szolgálat (2010)</t>
  </si>
  <si>
    <t>(55,6%)</t>
  </si>
  <si>
    <t>(Gyenge)</t>
  </si>
  <si>
    <t>Miskolci Családsegítő Szolgálat, Regionális Módszertani Központ és Gyermekjóléti Szolgálat, Megyei Módszertani Központ (2010)</t>
  </si>
  <si>
    <t>(60%)</t>
  </si>
  <si>
    <t>Bem József Általános Iskola és Alapfokú Művészetoktatási Intézmény (2012)</t>
  </si>
  <si>
    <t>(86,4%)</t>
  </si>
  <si>
    <t>Selyemréti Általános és Magyar-Angol Két Tanítási Nyelvű Iskola  (2010)</t>
  </si>
  <si>
    <t>(79,5%)</t>
  </si>
  <si>
    <t>Belváros-Diósgyőri Óvodai Gazdasági Igazgatóság (2010)</t>
  </si>
  <si>
    <t>(84,1%)</t>
  </si>
  <si>
    <t>Miskolci Városi Könyvtár és Információs Központ (2012)</t>
  </si>
  <si>
    <t>(85%)</t>
  </si>
  <si>
    <t>Ferenczi Sándor Egészségügyi Szakközépiskola (2012)</t>
  </si>
  <si>
    <t>Gyengén megfelelt</t>
  </si>
  <si>
    <t>(93,2%)</t>
  </si>
  <si>
    <t>Egyesített Bölcsőde és Egészségügyi Szolgálat (2010)</t>
  </si>
  <si>
    <t>(75%)</t>
  </si>
  <si>
    <t>Könyves Kálmán Általános Iskola és Alapfokú Művészetoktatási Intézmény (2011)</t>
  </si>
  <si>
    <t>(75,0%)</t>
  </si>
  <si>
    <r>
      <t>Célpont Ifjúsági Információs és Tanácsadó Iroda (</t>
    </r>
    <r>
      <rPr>
        <sz val="12"/>
        <rFont val="Times New Roman"/>
        <family val="1"/>
      </rPr>
      <t xml:space="preserve">Közoktatás Közalapítvány,) </t>
    </r>
  </si>
  <si>
    <t>(0,0%)</t>
  </si>
  <si>
    <t>Karacs Teréz Középiskolai Leánykollégium (2010)</t>
  </si>
  <si>
    <t>Központi Leánykollégium (2012)</t>
  </si>
  <si>
    <t>Miskolci Egressy Béni-Erkel Ferenc Zeneiskola Alapfokú Művészetoktatási Intézmény (2012)</t>
  </si>
  <si>
    <t>(67,5%)</t>
  </si>
  <si>
    <t>10. Sz. Petőfi Sándor Általános és Magyar-Angol Két Tanítási Nyelvű Iskola (2010)</t>
  </si>
  <si>
    <t>Bársony János Általános Iskola (2010)</t>
  </si>
  <si>
    <t xml:space="preserve"> (70%)</t>
  </si>
  <si>
    <t>Debreczeni Márton Szakképző Iskola (2011)</t>
  </si>
  <si>
    <t>(86,0%)</t>
  </si>
  <si>
    <t>Diósgyőri-Vasgyári Szakképző Iskola és Kollégium (2011)</t>
  </si>
  <si>
    <t>21. Sz. Általános Iskola (2010)</t>
  </si>
  <si>
    <t>(70,5%)</t>
  </si>
  <si>
    <t>Gábor Áron "Művészeti Iskola" Szakközépiskola (2011)</t>
  </si>
  <si>
    <t>(80,0%)</t>
  </si>
  <si>
    <t>Miskolci Csodamalom Bábszínház (2012)</t>
  </si>
  <si>
    <t>Diósgyőri Gimnázium és Városi Pedagógiai Intézet (2010)</t>
  </si>
  <si>
    <t>(82,5%)</t>
  </si>
  <si>
    <t>Kós Károly Építőipari Szakközépiskola és Szakiskola (2011)</t>
  </si>
  <si>
    <t>Herman Ottó Gimnázium (2011)</t>
  </si>
  <si>
    <t>Baross Gábor Közlekedési és Postaforgalmi Szakközépiskola (2011)</t>
  </si>
  <si>
    <t>Herman Ottó Ált. Isk. és Munkácsy M. Af. Műv.okt. Int. (2010)</t>
  </si>
  <si>
    <t>(83%)</t>
  </si>
  <si>
    <t>Szentpáli István Kereskedelmi és Vendéglátó Szakközépiskola és Szakiskola (2011)</t>
  </si>
  <si>
    <t>Szilágyi Dezső Általános és Magyar-Angol Két Tanítási Nyelvű Iskola (2012)</t>
  </si>
  <si>
    <t>II. Rákóczi Ferenc Általános és Magyar-Német Két Tanítási Nyelvű Iskola (2012)</t>
  </si>
  <si>
    <t>Miskolci Nemzeti Színház (2011)</t>
  </si>
  <si>
    <t>Komlóstetői Általános Iskola (2012)</t>
  </si>
  <si>
    <t>(72,7%)</t>
  </si>
  <si>
    <t>Miskolci Szimfonikus Zenekar (2012)</t>
  </si>
  <si>
    <t>Szépkorúak Háza Nonprofit Kft (Dr.Hilscher Rezsõ Szociális Közalapítvány  a Miskolci Családokért)</t>
  </si>
  <si>
    <t>Nem megfelelő</t>
  </si>
  <si>
    <t>Éltes Mátyás Óvoda, Általános Iskola és Egységes Gyógypedagógiai Módszertani Intézmény (2010)</t>
  </si>
  <si>
    <t>(62,5%)</t>
  </si>
  <si>
    <t>Miskolci Galéria Városi Művészeti Múzeum (2012)</t>
  </si>
  <si>
    <t>(90%)</t>
  </si>
  <si>
    <t>Kazinczy Ferenc Általános és Magyar-Angol Két Tanítási Nyelvű Iskola (2010)</t>
  </si>
  <si>
    <t>(91%)</t>
  </si>
  <si>
    <t>Miskolci Gyermekvédelmi Központ (2011)</t>
  </si>
  <si>
    <t>(81,4%)</t>
  </si>
  <si>
    <t>Miskolci Kulturális Központ (2012) - Diósgyőri Ady Endre Kulturális és Szabadidő Központ</t>
  </si>
  <si>
    <t>Avas és Környéke Óvodai Gazdasági Igazgatóság (2012)</t>
  </si>
  <si>
    <t>Eötvös József Építőipari, Művészeti Szakképző Iskola (2011)</t>
  </si>
  <si>
    <t>(77,3%)</t>
  </si>
  <si>
    <t>Földes Ferenc Gimnázium (2012)</t>
  </si>
  <si>
    <t>Miskolc Városi Szabadidőközpont (2012)(Miskolc Városi Sportközpont)</t>
  </si>
  <si>
    <t>(52,5%)</t>
  </si>
  <si>
    <t>Nem volt</t>
  </si>
</sst>
</file>

<file path=xl/styles.xml><?xml version="1.0" encoding="utf-8"?>
<styleSheet xmlns="http://schemas.openxmlformats.org/spreadsheetml/2006/main">
  <numFmts count="4">
    <numFmt numFmtId="164" formatCode="GENERAL"/>
    <numFmt numFmtId="165" formatCode="0.0%"/>
    <numFmt numFmtId="166" formatCode="0%"/>
    <numFmt numFmtId="167" formatCode="0.00%"/>
  </numFmts>
  <fonts count="8">
    <font>
      <sz val="10"/>
      <name val="Arial CE"/>
      <family val="2"/>
    </font>
    <font>
      <sz val="10"/>
      <name val="Arial"/>
      <family val="0"/>
    </font>
    <font>
      <b/>
      <sz val="10"/>
      <name val="Arial CE"/>
      <family val="2"/>
    </font>
    <font>
      <sz val="12"/>
      <name val="Times New Roman"/>
      <family val="1"/>
    </font>
    <font>
      <sz val="10"/>
      <name val=""/>
      <family val="1"/>
    </font>
    <font>
      <sz val="9"/>
      <name val="Arial CE"/>
      <family val="2"/>
    </font>
    <font>
      <b/>
      <sz val="12"/>
      <name val="Arial CE"/>
      <family val="2"/>
    </font>
    <font>
      <sz val="12"/>
      <color indexed="8"/>
      <name val="Times New Roman"/>
      <family val="1"/>
    </font>
  </fonts>
  <fills count="3">
    <fill>
      <patternFill/>
    </fill>
    <fill>
      <patternFill patternType="gray125"/>
    </fill>
    <fill>
      <patternFill patternType="solid">
        <fgColor indexed="27"/>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style="hair">
        <color indexed="8"/>
      </right>
      <top style="hair">
        <color indexed="8"/>
      </top>
      <bottom style="thin">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5">
    <xf numFmtId="164" fontId="0" fillId="0" borderId="0" xfId="0" applyAlignment="1">
      <alignmen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0" fillId="0" borderId="1" xfId="0" applyFont="1" applyFill="1" applyBorder="1" applyAlignment="1">
      <alignment horizontal="left" vertical="center" wrapText="1"/>
    </xf>
    <xf numFmtId="164" fontId="0" fillId="0" borderId="1" xfId="0"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164" fontId="0" fillId="0" borderId="1" xfId="0" applyFont="1" applyBorder="1" applyAlignment="1">
      <alignment horizontal="center" vertical="center" wrapText="1"/>
    </xf>
    <xf numFmtId="164" fontId="0" fillId="0" borderId="1" xfId="0" applyFont="1" applyBorder="1" applyAlignment="1">
      <alignment horizontal="justify" vertical="center" wrapText="1"/>
    </xf>
    <xf numFmtId="164" fontId="0" fillId="0" borderId="3" xfId="0" applyFont="1" applyBorder="1" applyAlignment="1">
      <alignment vertical="center" wrapText="1"/>
    </xf>
    <xf numFmtId="164" fontId="0" fillId="0" borderId="4" xfId="0" applyFont="1" applyFill="1" applyBorder="1" applyAlignment="1">
      <alignment horizontal="center" vertical="center" wrapText="1"/>
    </xf>
    <xf numFmtId="164" fontId="0" fillId="0" borderId="3" xfId="0" applyFont="1" applyBorder="1" applyAlignment="1">
      <alignment horizontal="justify" vertical="center" wrapText="1"/>
    </xf>
    <xf numFmtId="164" fontId="0" fillId="0" borderId="3" xfId="0" applyFont="1" applyFill="1" applyBorder="1" applyAlignment="1">
      <alignment horizontal="justify" vertical="center" wrapText="1"/>
    </xf>
    <xf numFmtId="164" fontId="4" fillId="0" borderId="1" xfId="0" applyFont="1" applyFill="1" applyBorder="1" applyAlignment="1">
      <alignment horizontal="left" vertical="center" wrapText="1"/>
    </xf>
    <xf numFmtId="164" fontId="0" fillId="0" borderId="5" xfId="0" applyFont="1" applyBorder="1" applyAlignment="1">
      <alignment horizontal="justify" vertical="center" wrapText="1"/>
    </xf>
    <xf numFmtId="164" fontId="0" fillId="0" borderId="0" xfId="0" applyAlignment="1">
      <alignment vertical="center" wrapText="1"/>
    </xf>
    <xf numFmtId="164" fontId="2" fillId="0" borderId="0" xfId="0" applyFont="1" applyAlignment="1">
      <alignment horizontal="center" vertical="center" wrapText="1"/>
    </xf>
    <xf numFmtId="164" fontId="0" fillId="0" borderId="0" xfId="0" applyAlignment="1">
      <alignment horizontal="center" vertical="center" wrapText="1"/>
    </xf>
    <xf numFmtId="165" fontId="0" fillId="0" borderId="0" xfId="0" applyNumberFormat="1" applyFont="1" applyFill="1" applyBorder="1" applyAlignment="1">
      <alignment horizontal="center" vertical="center" wrapText="1"/>
    </xf>
    <xf numFmtId="164" fontId="0" fillId="0" borderId="0" xfId="0" applyFont="1" applyAlignment="1">
      <alignment vertical="center" wrapText="1"/>
    </xf>
    <xf numFmtId="164" fontId="0" fillId="0" borderId="0" xfId="0" applyNumberFormat="1" applyAlignment="1">
      <alignment horizontal="center" vertical="center" wrapText="1"/>
    </xf>
    <xf numFmtId="164" fontId="0" fillId="0" borderId="0" xfId="0" applyFont="1" applyAlignment="1">
      <alignment horizontal="center" vertical="center" wrapText="1"/>
    </xf>
    <xf numFmtId="164" fontId="0" fillId="0" borderId="1" xfId="0" applyFont="1" applyBorder="1" applyAlignment="1">
      <alignment vertical="center" wrapText="1"/>
    </xf>
    <xf numFmtId="165" fontId="0" fillId="0" borderId="1" xfId="0" applyNumberFormat="1" applyBorder="1" applyAlignment="1">
      <alignment horizontal="center" vertical="center" wrapText="1"/>
    </xf>
    <xf numFmtId="165" fontId="0" fillId="0" borderId="0" xfId="0" applyNumberFormat="1" applyAlignment="1">
      <alignment vertical="center" wrapText="1"/>
    </xf>
    <xf numFmtId="164" fontId="2" fillId="0" borderId="1" xfId="0" applyFont="1" applyBorder="1" applyAlignment="1">
      <alignment horizontal="center" vertical="center"/>
    </xf>
    <xf numFmtId="164" fontId="2" fillId="0" borderId="1" xfId="0" applyFont="1" applyFill="1" applyBorder="1" applyAlignment="1">
      <alignment horizontal="center" vertical="center" wrapText="1"/>
    </xf>
    <xf numFmtId="164" fontId="5" fillId="0" borderId="1" xfId="0" applyFont="1" applyBorder="1" applyAlignment="1">
      <alignment horizontal="center" vertical="center" wrapText="1"/>
    </xf>
    <xf numFmtId="164" fontId="2"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wrapText="1"/>
    </xf>
    <xf numFmtId="164" fontId="6" fillId="0" borderId="1" xfId="0" applyFont="1" applyFill="1" applyBorder="1" applyAlignment="1">
      <alignment horizontal="center" vertical="center" wrapText="1"/>
    </xf>
    <xf numFmtId="164" fontId="0" fillId="0" borderId="1" xfId="0" applyFill="1" applyBorder="1" applyAlignment="1">
      <alignment horizontal="center" vertical="center"/>
    </xf>
    <xf numFmtId="166" fontId="0" fillId="0" borderId="1" xfId="0" applyNumberFormat="1" applyFont="1" applyFill="1" applyBorder="1" applyAlignment="1">
      <alignment horizontal="center" vertical="center" wrapText="1"/>
    </xf>
    <xf numFmtId="164" fontId="0" fillId="2" borderId="1" xfId="0" applyFont="1" applyFill="1" applyBorder="1" applyAlignment="1">
      <alignment horizontal="left" vertical="center" wrapText="1"/>
    </xf>
    <xf numFmtId="164" fontId="0"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164" fontId="6" fillId="2" borderId="1" xfId="0" applyFont="1" applyFill="1" applyBorder="1" applyAlignment="1">
      <alignment horizontal="center" vertical="center" wrapText="1"/>
    </xf>
    <xf numFmtId="165" fontId="0" fillId="2" borderId="1" xfId="0" applyNumberFormat="1" applyFont="1" applyFill="1" applyBorder="1" applyAlignment="1">
      <alignment horizontal="center" vertical="center" wrapText="1"/>
    </xf>
    <xf numFmtId="164" fontId="0" fillId="2" borderId="1" xfId="0" applyFill="1" applyBorder="1" applyAlignment="1">
      <alignment horizontal="center" vertical="center"/>
    </xf>
    <xf numFmtId="164" fontId="0" fillId="2" borderId="4" xfId="0" applyFont="1" applyFill="1" applyBorder="1" applyAlignment="1">
      <alignment horizontal="center" vertical="center" wrapText="1"/>
    </xf>
    <xf numFmtId="164" fontId="6" fillId="2" borderId="1" xfId="0" applyFont="1" applyFill="1" applyBorder="1" applyAlignment="1">
      <alignment horizontal="center" vertical="center"/>
    </xf>
    <xf numFmtId="166" fontId="0"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164" fontId="0"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164" fontId="7" fillId="0" borderId="6" xfId="0" applyFont="1" applyFill="1" applyBorder="1" applyAlignment="1">
      <alignment vertical="center" wrapText="1"/>
    </xf>
    <xf numFmtId="164" fontId="6" fillId="0" borderId="1" xfId="0" applyFont="1" applyFill="1" applyBorder="1" applyAlignment="1">
      <alignment horizontal="center" vertical="center"/>
    </xf>
    <xf numFmtId="164" fontId="0" fillId="2" borderId="1" xfId="0" applyFont="1" applyFill="1" applyBorder="1" applyAlignment="1">
      <alignment horizontal="center" vertical="center"/>
    </xf>
    <xf numFmtId="164" fontId="0" fillId="0" borderId="0" xfId="0" applyFill="1" applyAlignment="1">
      <alignment/>
    </xf>
    <xf numFmtId="164" fontId="0" fillId="0" borderId="1" xfId="0" applyFont="1" applyFill="1" applyBorder="1" applyAlignment="1">
      <alignment vertical="center" wrapText="1"/>
    </xf>
    <xf numFmtId="164" fontId="1" fillId="0" borderId="6" xfId="0" applyFont="1" applyFill="1" applyBorder="1" applyAlignment="1">
      <alignment vertical="center" wrapText="1"/>
    </xf>
    <xf numFmtId="164" fontId="2" fillId="0" borderId="0" xfId="0" applyFont="1" applyAlignment="1">
      <alignment horizontal="center"/>
    </xf>
    <xf numFmtId="164" fontId="0" fillId="0" borderId="1" xfId="0" applyFont="1" applyBorder="1" applyAlignment="1">
      <alignment horizontal="center"/>
    </xf>
    <xf numFmtId="164" fontId="0" fillId="0" borderId="0" xfId="0" applyNumberFormat="1" applyAlignment="1">
      <alignment horizontal="center"/>
    </xf>
    <xf numFmtId="165" fontId="0" fillId="0" borderId="0" xfId="0" applyNumberFormat="1" applyFill="1" applyAlignment="1">
      <alignment horizontal="center"/>
    </xf>
    <xf numFmtId="164" fontId="0" fillId="0" borderId="0" xfId="0" applyFont="1" applyAlignment="1">
      <alignment horizontal="center"/>
    </xf>
    <xf numFmtId="165" fontId="0" fillId="0" borderId="0" xfId="0" applyNumberFormat="1" applyAlignment="1">
      <alignment horizontal="center"/>
    </xf>
    <xf numFmtId="164" fontId="0" fillId="0" borderId="0" xfId="0" applyAlignment="1">
      <alignment horizontal="center"/>
    </xf>
    <xf numFmtId="164" fontId="0" fillId="0" borderId="1" xfId="0" applyFont="1" applyBorder="1" applyAlignment="1">
      <alignment horizontal="center" vertical="center"/>
    </xf>
    <xf numFmtId="164" fontId="2" fillId="0" borderId="1" xfId="0" applyFont="1" applyBorder="1" applyAlignment="1">
      <alignment horizontal="center"/>
    </xf>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164" fontId="0" fillId="0" borderId="7" xfId="0" applyBorder="1" applyAlignment="1">
      <alignment/>
    </xf>
    <xf numFmtId="166" fontId="0" fillId="0" borderId="7" xfId="0" applyNumberFormat="1" applyBorder="1" applyAlignment="1">
      <alignment/>
    </xf>
    <xf numFmtId="164" fontId="0" fillId="0" borderId="0" xfId="0" applyFont="1" applyBorder="1" applyAlignment="1">
      <alignment horizontal="center"/>
    </xf>
    <xf numFmtId="167" fontId="0" fillId="0" borderId="7"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6"/>
  <sheetViews>
    <sheetView view="pageBreakPreview" zoomScale="72" zoomScaleSheetLayoutView="72" workbookViewId="0" topLeftCell="A1">
      <pane xSplit="2" ySplit="1" topLeftCell="J2" activePane="bottomRight" state="frozen"/>
      <selection pane="topLeft" activeCell="A1" sqref="A1"/>
      <selection pane="topRight" activeCell="J1" sqref="J1"/>
      <selection pane="bottomLeft" activeCell="A2" sqref="A2"/>
      <selection pane="bottomRight" activeCell="R11" sqref="R11"/>
    </sheetView>
  </sheetViews>
  <sheetFormatPr defaultColWidth="12.00390625" defaultRowHeight="12.75"/>
  <cols>
    <col min="1" max="1" width="11.625" style="0" customWidth="1"/>
    <col min="2" max="2" width="37.875" style="0" customWidth="1"/>
    <col min="14" max="17" width="11.625" style="0" customWidth="1"/>
    <col min="18" max="18" width="59.375" style="0" customWidth="1"/>
    <col min="19" max="16384" width="11.625" style="0" customWidth="1"/>
  </cols>
  <sheetData>
    <row r="1" spans="1:18" ht="61.5">
      <c r="A1" s="1" t="s">
        <v>0</v>
      </c>
      <c r="B1" s="1" t="s">
        <v>1</v>
      </c>
      <c r="C1" s="1" t="s">
        <v>2</v>
      </c>
      <c r="D1" s="1" t="s">
        <v>3</v>
      </c>
      <c r="E1" s="1" t="s">
        <v>4</v>
      </c>
      <c r="F1" s="1" t="s">
        <v>5</v>
      </c>
      <c r="G1" s="1" t="s">
        <v>6</v>
      </c>
      <c r="H1" s="1" t="s">
        <v>7</v>
      </c>
      <c r="I1" s="1" t="s">
        <v>8</v>
      </c>
      <c r="J1" s="1" t="s">
        <v>9</v>
      </c>
      <c r="K1" s="1" t="s">
        <v>10</v>
      </c>
      <c r="L1" s="1" t="s">
        <v>11</v>
      </c>
      <c r="M1" s="1" t="s">
        <v>12</v>
      </c>
      <c r="N1" s="1" t="s">
        <v>13</v>
      </c>
      <c r="O1" s="2" t="s">
        <v>14</v>
      </c>
      <c r="P1" s="1" t="s">
        <v>15</v>
      </c>
      <c r="Q1" s="1" t="s">
        <v>16</v>
      </c>
      <c r="R1" s="1" t="s">
        <v>17</v>
      </c>
    </row>
    <row r="2" spans="1:18" ht="46.5" customHeight="1">
      <c r="A2" s="1">
        <v>1</v>
      </c>
      <c r="B2" s="3" t="s">
        <v>18</v>
      </c>
      <c r="C2" s="4" t="s">
        <v>19</v>
      </c>
      <c r="D2" s="4" t="s">
        <v>20</v>
      </c>
      <c r="E2" s="4" t="s">
        <v>20</v>
      </c>
      <c r="F2" s="4" t="s">
        <v>20</v>
      </c>
      <c r="G2" s="4" t="s">
        <v>21</v>
      </c>
      <c r="H2" s="4" t="s">
        <v>22</v>
      </c>
      <c r="I2" s="4" t="s">
        <v>20</v>
      </c>
      <c r="J2" s="4" t="s">
        <v>21</v>
      </c>
      <c r="K2" s="4" t="s">
        <v>21</v>
      </c>
      <c r="L2" s="4" t="s">
        <v>19</v>
      </c>
      <c r="M2" s="4" t="s">
        <v>21</v>
      </c>
      <c r="N2" s="4">
        <v>6</v>
      </c>
      <c r="O2" s="4">
        <f>COUNTIF(C2:N2,$B$28)*4+COUNTIF(C2:N2,$B$29)*3+COUNTIF(C2:N2,$B$30)*2-N2</f>
        <v>29</v>
      </c>
      <c r="P2" s="5">
        <f>O2/Q2</f>
        <v>0.6590909090909091</v>
      </c>
      <c r="Q2" s="6">
        <v>44</v>
      </c>
      <c r="R2" s="7" t="s">
        <v>23</v>
      </c>
    </row>
    <row r="3" spans="1:18" ht="42.75" customHeight="1">
      <c r="A3" s="1">
        <v>2</v>
      </c>
      <c r="B3" s="3" t="s">
        <v>24</v>
      </c>
      <c r="C3" s="4" t="s">
        <v>21</v>
      </c>
      <c r="D3" s="4" t="s">
        <v>21</v>
      </c>
      <c r="E3" s="4" t="s">
        <v>22</v>
      </c>
      <c r="F3" s="4" t="s">
        <v>21</v>
      </c>
      <c r="G3" s="4" t="s">
        <v>21</v>
      </c>
      <c r="H3" s="4" t="s">
        <v>20</v>
      </c>
      <c r="I3" s="4" t="s">
        <v>21</v>
      </c>
      <c r="J3" s="4" t="s">
        <v>21</v>
      </c>
      <c r="K3" s="4" t="s">
        <v>21</v>
      </c>
      <c r="L3" s="4" t="s">
        <v>20</v>
      </c>
      <c r="M3" s="4" t="s">
        <v>21</v>
      </c>
      <c r="N3" s="4">
        <v>0</v>
      </c>
      <c r="O3" s="4">
        <f>COUNTIF(C3:N3,$B$28)*4+COUNTIF(C3:N3,$B$29)*3+COUNTIF(C3:N3,$B$30)*2-N3</f>
        <v>41</v>
      </c>
      <c r="P3" s="5">
        <f>O3/Q3</f>
        <v>0.9318181818181818</v>
      </c>
      <c r="Q3" s="6">
        <v>44</v>
      </c>
      <c r="R3" s="8" t="s">
        <v>25</v>
      </c>
    </row>
    <row r="4" spans="1:18" ht="65.25" customHeight="1">
      <c r="A4" s="1">
        <v>3</v>
      </c>
      <c r="B4" s="3" t="s">
        <v>26</v>
      </c>
      <c r="C4" s="4" t="s">
        <v>21</v>
      </c>
      <c r="D4" s="4" t="s">
        <v>21</v>
      </c>
      <c r="E4" s="4" t="s">
        <v>21</v>
      </c>
      <c r="F4" s="4" t="s">
        <v>21</v>
      </c>
      <c r="G4" s="4" t="s">
        <v>21</v>
      </c>
      <c r="H4" s="4" t="s">
        <v>21</v>
      </c>
      <c r="I4" s="4" t="s">
        <v>21</v>
      </c>
      <c r="J4" s="4" t="s">
        <v>21</v>
      </c>
      <c r="K4" s="4" t="s">
        <v>21</v>
      </c>
      <c r="L4" s="4" t="s">
        <v>21</v>
      </c>
      <c r="M4" s="4" t="s">
        <v>27</v>
      </c>
      <c r="N4" s="4">
        <v>0</v>
      </c>
      <c r="O4" s="4">
        <f>COUNTIF(C4:N4,$B$28)*4+COUNTIF(C4:N4,$B$29)*3+COUNTIF(C4:N4,$B$30)*2-N4</f>
        <v>40</v>
      </c>
      <c r="P4" s="5">
        <f>O4/Q4</f>
        <v>1</v>
      </c>
      <c r="Q4" s="4">
        <v>40</v>
      </c>
      <c r="R4" s="8"/>
    </row>
    <row r="5" spans="1:18" ht="36" customHeight="1">
      <c r="A5" s="1">
        <v>4</v>
      </c>
      <c r="B5" s="3" t="s">
        <v>28</v>
      </c>
      <c r="C5" s="6" t="s">
        <v>29</v>
      </c>
      <c r="D5" s="6" t="s">
        <v>21</v>
      </c>
      <c r="E5" s="6" t="s">
        <v>29</v>
      </c>
      <c r="F5" s="6" t="s">
        <v>29</v>
      </c>
      <c r="G5" s="6" t="s">
        <v>29</v>
      </c>
      <c r="H5" s="6" t="s">
        <v>29</v>
      </c>
      <c r="I5" s="6" t="s">
        <v>29</v>
      </c>
      <c r="J5" s="6" t="s">
        <v>29</v>
      </c>
      <c r="K5" s="6" t="s">
        <v>29</v>
      </c>
      <c r="L5" s="6" t="s">
        <v>29</v>
      </c>
      <c r="M5" s="6" t="s">
        <v>29</v>
      </c>
      <c r="N5" s="9">
        <v>0</v>
      </c>
      <c r="O5" s="4">
        <f>COUNTIF(C5:N5,$B$28)*4+COUNTIF(C5:N5,$B$29)*3+COUNTIF(C5:N5,$B$30)*2-N5</f>
        <v>44</v>
      </c>
      <c r="P5" s="5">
        <f>O5/Q5</f>
        <v>1</v>
      </c>
      <c r="Q5" s="6">
        <v>44</v>
      </c>
      <c r="R5" s="8"/>
    </row>
    <row r="6" spans="1:18" ht="39.75" customHeight="1">
      <c r="A6" s="1">
        <v>5</v>
      </c>
      <c r="B6" s="3" t="s">
        <v>30</v>
      </c>
      <c r="C6" s="4" t="s">
        <v>29</v>
      </c>
      <c r="D6" s="4" t="s">
        <v>29</v>
      </c>
      <c r="E6" s="4" t="s">
        <v>31</v>
      </c>
      <c r="F6" s="4" t="s">
        <v>22</v>
      </c>
      <c r="G6" s="6" t="s">
        <v>22</v>
      </c>
      <c r="H6" s="4" t="s">
        <v>29</v>
      </c>
      <c r="I6" s="4" t="s">
        <v>29</v>
      </c>
      <c r="J6" s="4" t="s">
        <v>29</v>
      </c>
      <c r="K6" s="4" t="s">
        <v>29</v>
      </c>
      <c r="L6" s="4" t="s">
        <v>29</v>
      </c>
      <c r="M6" s="4" t="s">
        <v>29</v>
      </c>
      <c r="N6" s="4">
        <v>0</v>
      </c>
      <c r="O6" s="4">
        <f>COUNTIF(C6:N6,$B$28)*4+COUNTIF(C6:N6,$B$29)*3+COUNTIF(C6:N6,$B$30)*2-N6</f>
        <v>40</v>
      </c>
      <c r="P6" s="5">
        <f>O6/Q6</f>
        <v>0.9090909090909091</v>
      </c>
      <c r="Q6" s="4">
        <v>44</v>
      </c>
      <c r="R6" s="10" t="s">
        <v>32</v>
      </c>
    </row>
    <row r="7" spans="1:18" ht="39" customHeight="1">
      <c r="A7" s="1">
        <v>6</v>
      </c>
      <c r="B7" s="3" t="s">
        <v>33</v>
      </c>
      <c r="C7" s="4" t="s">
        <v>21</v>
      </c>
      <c r="D7" s="4" t="s">
        <v>20</v>
      </c>
      <c r="E7" s="4" t="s">
        <v>22</v>
      </c>
      <c r="F7" s="4" t="s">
        <v>20</v>
      </c>
      <c r="G7" s="4" t="s">
        <v>21</v>
      </c>
      <c r="H7" s="4" t="s">
        <v>19</v>
      </c>
      <c r="I7" s="4" t="s">
        <v>20</v>
      </c>
      <c r="J7" s="4" t="s">
        <v>27</v>
      </c>
      <c r="K7" s="4" t="s">
        <v>22</v>
      </c>
      <c r="L7" s="4" t="s">
        <v>22</v>
      </c>
      <c r="M7" s="4" t="s">
        <v>34</v>
      </c>
      <c r="N7" s="4">
        <v>6</v>
      </c>
      <c r="O7" s="4">
        <f>COUNTIF(C7:N7,$B$28)*4+COUNTIF(C7:N7,$B$29)*3+COUNTIF(C7:N7,$B$30)*2-N7</f>
        <v>22</v>
      </c>
      <c r="P7" s="5">
        <f>O7/Q7</f>
        <v>0.6111111111111112</v>
      </c>
      <c r="Q7" s="6">
        <v>36</v>
      </c>
      <c r="R7" s="10" t="s">
        <v>35</v>
      </c>
    </row>
    <row r="8" spans="1:18" ht="38.25" customHeight="1">
      <c r="A8" s="1">
        <v>7</v>
      </c>
      <c r="B8" s="3" t="s">
        <v>36</v>
      </c>
      <c r="C8" s="4" t="s">
        <v>21</v>
      </c>
      <c r="D8" s="4" t="s">
        <v>20</v>
      </c>
      <c r="E8" s="4" t="s">
        <v>22</v>
      </c>
      <c r="F8" s="4" t="s">
        <v>20</v>
      </c>
      <c r="G8" s="4" t="s">
        <v>21</v>
      </c>
      <c r="H8" s="4" t="s">
        <v>22</v>
      </c>
      <c r="I8" s="4" t="s">
        <v>29</v>
      </c>
      <c r="J8" s="4" t="s">
        <v>21</v>
      </c>
      <c r="K8" s="4" t="s">
        <v>22</v>
      </c>
      <c r="L8" s="4" t="s">
        <v>22</v>
      </c>
      <c r="M8" s="4" t="s">
        <v>34</v>
      </c>
      <c r="N8" s="4">
        <v>2</v>
      </c>
      <c r="O8" s="4">
        <f>COUNTIF(C8:N8,$B$28)*4+COUNTIF(C8:N8,$B$29)*3+COUNTIF(C8:N8,$B$30)*2-N8</f>
        <v>32</v>
      </c>
      <c r="P8" s="5">
        <f>O8/Q8</f>
        <v>0.8</v>
      </c>
      <c r="Q8" s="6">
        <v>40</v>
      </c>
      <c r="R8" s="10" t="s">
        <v>37</v>
      </c>
    </row>
    <row r="9" spans="1:18" ht="32.25" customHeight="1">
      <c r="A9" s="1">
        <v>8</v>
      </c>
      <c r="B9" s="3" t="s">
        <v>38</v>
      </c>
      <c r="C9" s="4" t="s">
        <v>21</v>
      </c>
      <c r="D9" s="4" t="s">
        <v>21</v>
      </c>
      <c r="E9" s="4" t="s">
        <v>21</v>
      </c>
      <c r="F9" s="4" t="s">
        <v>21</v>
      </c>
      <c r="G9" s="4" t="s">
        <v>21</v>
      </c>
      <c r="H9" s="4" t="s">
        <v>21</v>
      </c>
      <c r="I9" s="4" t="s">
        <v>21</v>
      </c>
      <c r="J9" s="4" t="s">
        <v>21</v>
      </c>
      <c r="K9" s="4" t="s">
        <v>21</v>
      </c>
      <c r="L9" s="4" t="s">
        <v>21</v>
      </c>
      <c r="M9" s="4" t="s">
        <v>27</v>
      </c>
      <c r="N9" s="4">
        <v>0</v>
      </c>
      <c r="O9" s="4">
        <f>COUNTIF(C9:N9,$B$28)*4+COUNTIF(C9:N9,$B$29)*3+COUNTIF(C9:N9,$B$30)*2-N9</f>
        <v>40</v>
      </c>
      <c r="P9" s="5">
        <f>O9/Q9</f>
        <v>1</v>
      </c>
      <c r="Q9" s="6">
        <v>40</v>
      </c>
      <c r="R9" s="8"/>
    </row>
    <row r="10" spans="1:18" ht="29.25" customHeight="1">
      <c r="A10" s="1">
        <v>9</v>
      </c>
      <c r="B10" s="3" t="s">
        <v>39</v>
      </c>
      <c r="C10" s="4" t="s">
        <v>21</v>
      </c>
      <c r="D10" s="4" t="s">
        <v>20</v>
      </c>
      <c r="E10" s="4" t="s">
        <v>22</v>
      </c>
      <c r="F10" s="4" t="s">
        <v>20</v>
      </c>
      <c r="G10" s="4" t="s">
        <v>21</v>
      </c>
      <c r="H10" s="4" t="s">
        <v>22</v>
      </c>
      <c r="I10" s="4" t="s">
        <v>29</v>
      </c>
      <c r="J10" s="4" t="s">
        <v>22</v>
      </c>
      <c r="K10" s="4" t="s">
        <v>22</v>
      </c>
      <c r="L10" s="4" t="s">
        <v>22</v>
      </c>
      <c r="M10" s="4" t="s">
        <v>20</v>
      </c>
      <c r="N10" s="4">
        <v>3</v>
      </c>
      <c r="O10" s="4">
        <f>COUNTIF(C10:N10,$B$28)*4+COUNTIF(C10:N10,$B$29)*3+COUNTIF(C10:N10,$B$30)*2-N10</f>
        <v>33</v>
      </c>
      <c r="P10" s="5">
        <f>O10/Q10</f>
        <v>0.75</v>
      </c>
      <c r="Q10" s="6">
        <v>44</v>
      </c>
      <c r="R10" s="10" t="s">
        <v>40</v>
      </c>
    </row>
    <row r="11" spans="1:18" ht="35.25" customHeight="1">
      <c r="A11" s="1">
        <v>10</v>
      </c>
      <c r="B11" s="3" t="s">
        <v>41</v>
      </c>
      <c r="C11" s="4" t="s">
        <v>21</v>
      </c>
      <c r="D11" s="4" t="s">
        <v>20</v>
      </c>
      <c r="E11" s="4" t="s">
        <v>21</v>
      </c>
      <c r="F11" s="4" t="s">
        <v>20</v>
      </c>
      <c r="G11" s="4" t="s">
        <v>21</v>
      </c>
      <c r="H11" s="4" t="s">
        <v>29</v>
      </c>
      <c r="I11" s="4" t="s">
        <v>29</v>
      </c>
      <c r="J11" s="4" t="s">
        <v>29</v>
      </c>
      <c r="K11" s="4" t="s">
        <v>22</v>
      </c>
      <c r="L11" s="4" t="s">
        <v>29</v>
      </c>
      <c r="M11" s="4" t="s">
        <v>29</v>
      </c>
      <c r="N11" s="4">
        <v>2</v>
      </c>
      <c r="O11" s="4">
        <f>COUNTIF(C11:N11,$B$28)*4+COUNTIF(C11:N11,$B$29)*3+COUNTIF(C11:N11,$B$30)*2-N11</f>
        <v>39</v>
      </c>
      <c r="P11" s="5">
        <f>O11/Q11</f>
        <v>0.8863636363636364</v>
      </c>
      <c r="Q11" s="6">
        <v>44</v>
      </c>
      <c r="R11" s="10" t="s">
        <v>42</v>
      </c>
    </row>
    <row r="12" spans="1:18" ht="49.5" customHeight="1">
      <c r="A12" s="1">
        <v>11</v>
      </c>
      <c r="B12" s="3" t="s">
        <v>43</v>
      </c>
      <c r="C12" s="6" t="s">
        <v>29</v>
      </c>
      <c r="D12" s="6" t="s">
        <v>29</v>
      </c>
      <c r="E12" s="6" t="s">
        <v>29</v>
      </c>
      <c r="F12" s="6" t="s">
        <v>29</v>
      </c>
      <c r="G12" s="6" t="s">
        <v>29</v>
      </c>
      <c r="H12" s="6" t="s">
        <v>29</v>
      </c>
      <c r="I12" s="6" t="s">
        <v>29</v>
      </c>
      <c r="J12" s="6" t="s">
        <v>29</v>
      </c>
      <c r="K12" s="6" t="s">
        <v>29</v>
      </c>
      <c r="L12" s="6" t="s">
        <v>29</v>
      </c>
      <c r="M12" s="6" t="s">
        <v>27</v>
      </c>
      <c r="N12" s="9">
        <v>0</v>
      </c>
      <c r="O12" s="4">
        <f>COUNTIF(C12:N12,$B$28)*4+COUNTIF(C12:N12,$B$29)*3+COUNTIF(C12:N12,$B$30)*2-N12</f>
        <v>40</v>
      </c>
      <c r="P12" s="5">
        <f>O12/Q12</f>
        <v>1</v>
      </c>
      <c r="Q12" s="6">
        <v>40</v>
      </c>
      <c r="R12" s="11"/>
    </row>
    <row r="13" spans="1:18" ht="108.75" customHeight="1">
      <c r="A13" s="1">
        <v>12</v>
      </c>
      <c r="B13" s="3" t="s">
        <v>44</v>
      </c>
      <c r="C13" s="4" t="s">
        <v>20</v>
      </c>
      <c r="D13" s="4" t="s">
        <v>20</v>
      </c>
      <c r="E13" s="4" t="s">
        <v>22</v>
      </c>
      <c r="F13" s="4" t="s">
        <v>20</v>
      </c>
      <c r="G13" s="4" t="s">
        <v>22</v>
      </c>
      <c r="H13" s="4" t="s">
        <v>22</v>
      </c>
      <c r="I13" s="4" t="s">
        <v>20</v>
      </c>
      <c r="J13" s="4" t="s">
        <v>22</v>
      </c>
      <c r="K13" s="4" t="s">
        <v>31</v>
      </c>
      <c r="L13" s="4" t="s">
        <v>31</v>
      </c>
      <c r="M13" s="4" t="s">
        <v>27</v>
      </c>
      <c r="N13" s="4">
        <v>7</v>
      </c>
      <c r="O13" s="4">
        <f>COUNTIF(C13:N13,$B$28)*4+COUNTIF(C13:N13,$B$29)*3+COUNTIF(C13:N13,$B$30)*2-N13</f>
        <v>21</v>
      </c>
      <c r="P13" s="5">
        <f>O13/Q13</f>
        <v>0.525</v>
      </c>
      <c r="Q13" s="6">
        <v>40</v>
      </c>
      <c r="R13" s="10" t="s">
        <v>45</v>
      </c>
    </row>
    <row r="14" spans="1:18" ht="27.75" customHeight="1">
      <c r="A14" s="1">
        <v>13</v>
      </c>
      <c r="B14" s="3" t="s">
        <v>46</v>
      </c>
      <c r="C14" s="4" t="s">
        <v>21</v>
      </c>
      <c r="D14" s="4" t="s">
        <v>29</v>
      </c>
      <c r="E14" s="4" t="s">
        <v>22</v>
      </c>
      <c r="F14" s="4" t="s">
        <v>29</v>
      </c>
      <c r="G14" s="4" t="s">
        <v>29</v>
      </c>
      <c r="H14" s="4" t="s">
        <v>22</v>
      </c>
      <c r="I14" s="4" t="s">
        <v>29</v>
      </c>
      <c r="J14" s="4" t="s">
        <v>29</v>
      </c>
      <c r="K14" s="4" t="s">
        <v>22</v>
      </c>
      <c r="L14" s="4" t="s">
        <v>22</v>
      </c>
      <c r="M14" s="4" t="s">
        <v>34</v>
      </c>
      <c r="N14" s="4">
        <v>2</v>
      </c>
      <c r="O14" s="4">
        <f>COUNTIF(C14:N14,$B$28)*4+COUNTIF(C14:N14,$B$29)*3+COUNTIF(C14:N14,$B$30)*2-N14</f>
        <v>34</v>
      </c>
      <c r="P14" s="5">
        <f>O14/Q14</f>
        <v>0.85</v>
      </c>
      <c r="Q14" s="6">
        <v>40</v>
      </c>
      <c r="R14" s="10" t="s">
        <v>47</v>
      </c>
    </row>
    <row r="15" spans="1:18" ht="39" customHeight="1">
      <c r="A15" s="1">
        <v>14</v>
      </c>
      <c r="B15" s="3" t="s">
        <v>48</v>
      </c>
      <c r="C15" s="4" t="s">
        <v>29</v>
      </c>
      <c r="D15" s="4" t="s">
        <v>29</v>
      </c>
      <c r="E15" s="4" t="s">
        <v>31</v>
      </c>
      <c r="F15" s="4" t="s">
        <v>20</v>
      </c>
      <c r="G15" s="4" t="s">
        <v>29</v>
      </c>
      <c r="H15" s="4" t="s">
        <v>20</v>
      </c>
      <c r="I15" s="4" t="s">
        <v>29</v>
      </c>
      <c r="J15" s="4" t="s">
        <v>29</v>
      </c>
      <c r="K15" s="4" t="s">
        <v>29</v>
      </c>
      <c r="L15" s="4" t="s">
        <v>20</v>
      </c>
      <c r="M15" s="4" t="s">
        <v>27</v>
      </c>
      <c r="N15" s="4">
        <v>0</v>
      </c>
      <c r="O15" s="4">
        <f>COUNTIF(C15:N15,$B$28)*4+COUNTIF(C15:N15,$B$29)*3+COUNTIF(C15:N15,$B$30)*2-N15</f>
        <v>35</v>
      </c>
      <c r="P15" s="5">
        <f>O15/Q15</f>
        <v>0.875</v>
      </c>
      <c r="Q15" s="4">
        <v>40</v>
      </c>
      <c r="R15" s="10" t="s">
        <v>49</v>
      </c>
    </row>
    <row r="16" spans="1:18" ht="47.25" customHeight="1">
      <c r="A16" s="1">
        <v>15</v>
      </c>
      <c r="B16" s="3" t="s">
        <v>50</v>
      </c>
      <c r="C16" s="4" t="s">
        <v>29</v>
      </c>
      <c r="D16" s="4" t="s">
        <v>20</v>
      </c>
      <c r="E16" s="4" t="s">
        <v>22</v>
      </c>
      <c r="F16" s="4" t="s">
        <v>21</v>
      </c>
      <c r="G16" s="4" t="s">
        <v>20</v>
      </c>
      <c r="H16" s="4" t="s">
        <v>19</v>
      </c>
      <c r="I16" s="4" t="s">
        <v>20</v>
      </c>
      <c r="J16" s="4" t="s">
        <v>20</v>
      </c>
      <c r="K16" s="4" t="s">
        <v>20</v>
      </c>
      <c r="L16" s="4" t="s">
        <v>20</v>
      </c>
      <c r="M16" s="4" t="s">
        <v>34</v>
      </c>
      <c r="N16" s="4">
        <v>2</v>
      </c>
      <c r="O16" s="4">
        <f>COUNTIF(C16:N16,$B$28)*4+COUNTIF(C16:N16,$B$29)*3+COUNTIF(C16:N16,$B$30)*2-N16</f>
        <v>29</v>
      </c>
      <c r="P16" s="5">
        <f>O16/Q16</f>
        <v>0.725</v>
      </c>
      <c r="Q16" s="6">
        <v>40</v>
      </c>
      <c r="R16" s="10" t="s">
        <v>51</v>
      </c>
    </row>
    <row r="17" spans="1:18" ht="47.25" customHeight="1">
      <c r="A17" s="1">
        <v>16</v>
      </c>
      <c r="B17" s="3" t="s">
        <v>52</v>
      </c>
      <c r="C17" s="4" t="s">
        <v>29</v>
      </c>
      <c r="D17" s="4" t="s">
        <v>29</v>
      </c>
      <c r="E17" s="4" t="s">
        <v>29</v>
      </c>
      <c r="F17" s="4" t="s">
        <v>29</v>
      </c>
      <c r="G17" s="4" t="s">
        <v>29</v>
      </c>
      <c r="H17" s="4" t="s">
        <v>29</v>
      </c>
      <c r="I17" s="4" t="s">
        <v>20</v>
      </c>
      <c r="J17" s="4" t="s">
        <v>21</v>
      </c>
      <c r="K17" s="4" t="s">
        <v>21</v>
      </c>
      <c r="L17" s="4" t="s">
        <v>21</v>
      </c>
      <c r="M17" s="4" t="s">
        <v>27</v>
      </c>
      <c r="N17" s="4">
        <v>0</v>
      </c>
      <c r="O17" s="4">
        <f>COUNTIF(C17:N17,$B$28)*4+COUNTIF(C17:N17,$B$29)*3+COUNTIF(C17:N17,$B$30)*2-N17</f>
        <v>39</v>
      </c>
      <c r="P17" s="5">
        <f>O17/Q17</f>
        <v>0.975</v>
      </c>
      <c r="Q17" s="6">
        <v>40</v>
      </c>
      <c r="R17" s="10" t="s">
        <v>53</v>
      </c>
    </row>
    <row r="18" spans="1:18" ht="46.5" customHeight="1">
      <c r="A18" s="1">
        <v>17</v>
      </c>
      <c r="B18" s="12" t="s">
        <v>54</v>
      </c>
      <c r="C18" s="4" t="s">
        <v>20</v>
      </c>
      <c r="D18" s="4" t="s">
        <v>20</v>
      </c>
      <c r="E18" s="4" t="s">
        <v>20</v>
      </c>
      <c r="F18" s="4" t="s">
        <v>19</v>
      </c>
      <c r="G18" s="4" t="s">
        <v>19</v>
      </c>
      <c r="H18" s="4" t="s">
        <v>21</v>
      </c>
      <c r="I18" s="4" t="s">
        <v>20</v>
      </c>
      <c r="J18" s="4" t="s">
        <v>20</v>
      </c>
      <c r="K18" s="4" t="s">
        <v>21</v>
      </c>
      <c r="L18" s="4" t="s">
        <v>20</v>
      </c>
      <c r="M18" s="4" t="s">
        <v>27</v>
      </c>
      <c r="N18" s="4">
        <v>3</v>
      </c>
      <c r="O18" s="4">
        <f>COUNTIF(C18:N18,$B$28)*4+COUNTIF(C18:N18,$B$29)*3+COUNTIF(C18:N18,$B$30)*2-N18</f>
        <v>27</v>
      </c>
      <c r="P18" s="5">
        <f>O18/Q18</f>
        <v>0.675</v>
      </c>
      <c r="Q18" s="6">
        <v>40</v>
      </c>
      <c r="R18" s="10" t="s">
        <v>55</v>
      </c>
    </row>
    <row r="19" spans="1:18" ht="49.5" customHeight="1">
      <c r="A19" s="1">
        <v>18</v>
      </c>
      <c r="B19" s="3" t="s">
        <v>56</v>
      </c>
      <c r="C19" s="4" t="s">
        <v>21</v>
      </c>
      <c r="D19" s="4" t="s">
        <v>21</v>
      </c>
      <c r="E19" s="4" t="s">
        <v>21</v>
      </c>
      <c r="F19" s="4" t="s">
        <v>21</v>
      </c>
      <c r="G19" s="4" t="s">
        <v>21</v>
      </c>
      <c r="H19" s="4" t="s">
        <v>21</v>
      </c>
      <c r="I19" s="4" t="s">
        <v>20</v>
      </c>
      <c r="J19" s="4" t="s">
        <v>21</v>
      </c>
      <c r="K19" s="4" t="s">
        <v>21</v>
      </c>
      <c r="L19" s="4" t="s">
        <v>21</v>
      </c>
      <c r="M19" s="4" t="s">
        <v>27</v>
      </c>
      <c r="N19" s="4">
        <v>0</v>
      </c>
      <c r="O19" s="4">
        <f>COUNTIF(C19:N19,$B$28)*4+COUNTIF(C19:N19,$B$29)*3+COUNTIF(C19:N19,$B$30)*2-N19</f>
        <v>39</v>
      </c>
      <c r="P19" s="5">
        <f>O19/Q19</f>
        <v>0.975</v>
      </c>
      <c r="Q19" s="6">
        <v>40</v>
      </c>
      <c r="R19" s="10" t="s">
        <v>57</v>
      </c>
    </row>
    <row r="20" spans="1:18" ht="45" customHeight="1">
      <c r="A20" s="1">
        <v>19</v>
      </c>
      <c r="B20" s="3" t="s">
        <v>58</v>
      </c>
      <c r="C20" s="4" t="s">
        <v>20</v>
      </c>
      <c r="D20" s="4" t="s">
        <v>29</v>
      </c>
      <c r="E20" s="4" t="s">
        <v>29</v>
      </c>
      <c r="F20" s="4" t="s">
        <v>29</v>
      </c>
      <c r="G20" s="4" t="s">
        <v>29</v>
      </c>
      <c r="H20" s="6" t="s">
        <v>22</v>
      </c>
      <c r="I20" s="4" t="s">
        <v>20</v>
      </c>
      <c r="J20" s="4" t="s">
        <v>27</v>
      </c>
      <c r="K20" s="4" t="s">
        <v>22</v>
      </c>
      <c r="L20" s="6" t="s">
        <v>22</v>
      </c>
      <c r="M20" s="4" t="s">
        <v>27</v>
      </c>
      <c r="N20" s="4">
        <v>4</v>
      </c>
      <c r="O20" s="4">
        <f>COUNTIF(C20:N20,$B$28)*4+COUNTIF(C20:N20,$B$29)*3+COUNTIF(C20:N20,$B$30)*2-N20</f>
        <v>27</v>
      </c>
      <c r="P20" s="5">
        <f>O20/Q20</f>
        <v>0.75</v>
      </c>
      <c r="Q20" s="6">
        <v>36</v>
      </c>
      <c r="R20" s="10" t="s">
        <v>59</v>
      </c>
    </row>
    <row r="21" spans="1:18" ht="24.75">
      <c r="A21" s="1">
        <v>20</v>
      </c>
      <c r="B21" s="3" t="s">
        <v>60</v>
      </c>
      <c r="C21" s="4" t="s">
        <v>20</v>
      </c>
      <c r="D21" s="4" t="s">
        <v>29</v>
      </c>
      <c r="E21" s="4" t="s">
        <v>22</v>
      </c>
      <c r="F21" s="4" t="s">
        <v>29</v>
      </c>
      <c r="G21" s="4" t="s">
        <v>29</v>
      </c>
      <c r="H21" s="4" t="s">
        <v>29</v>
      </c>
      <c r="I21" s="4" t="s">
        <v>29</v>
      </c>
      <c r="J21" s="4" t="s">
        <v>29</v>
      </c>
      <c r="K21" s="4" t="s">
        <v>29</v>
      </c>
      <c r="L21" s="4" t="s">
        <v>29</v>
      </c>
      <c r="M21" s="4" t="s">
        <v>27</v>
      </c>
      <c r="N21" s="4">
        <v>1</v>
      </c>
      <c r="O21" s="4">
        <f>COUNTIF(C21:N21,$B$28)*4+COUNTIF(C21:N21,$B$29)*3+COUNTIF(C21:N21,$B$30)*2-N21</f>
        <v>37</v>
      </c>
      <c r="P21" s="5">
        <f>O21/Q21</f>
        <v>0.925</v>
      </c>
      <c r="Q21" s="6">
        <v>40</v>
      </c>
      <c r="R21" s="10" t="s">
        <v>61</v>
      </c>
    </row>
    <row r="22" spans="1:18" ht="24.75">
      <c r="A22" s="1">
        <v>21</v>
      </c>
      <c r="B22" s="3" t="s">
        <v>62</v>
      </c>
      <c r="C22" s="4" t="s">
        <v>29</v>
      </c>
      <c r="D22" s="4" t="s">
        <v>29</v>
      </c>
      <c r="E22" s="4" t="s">
        <v>29</v>
      </c>
      <c r="F22" s="4" t="s">
        <v>29</v>
      </c>
      <c r="G22" s="4" t="s">
        <v>29</v>
      </c>
      <c r="H22" s="4" t="s">
        <v>29</v>
      </c>
      <c r="I22" s="4" t="s">
        <v>29</v>
      </c>
      <c r="J22" s="4" t="s">
        <v>29</v>
      </c>
      <c r="K22" s="4" t="s">
        <v>29</v>
      </c>
      <c r="L22" s="4" t="s">
        <v>29</v>
      </c>
      <c r="M22" s="4" t="s">
        <v>29</v>
      </c>
      <c r="N22" s="4">
        <v>2</v>
      </c>
      <c r="O22" s="4">
        <f>COUNTIF(C22:N22,$B$28)*4+COUNTIF(C22:N22,$B$29)*3+COUNTIF(C22:N22,$B$30)*2-N22</f>
        <v>42</v>
      </c>
      <c r="P22" s="5">
        <f>O22/Q22</f>
        <v>0.9545454545454546</v>
      </c>
      <c r="Q22" s="6">
        <v>44</v>
      </c>
      <c r="R22" s="10" t="s">
        <v>63</v>
      </c>
    </row>
    <row r="23" spans="1:18" ht="24.75">
      <c r="A23" s="1">
        <v>22</v>
      </c>
      <c r="B23" s="3" t="s">
        <v>64</v>
      </c>
      <c r="C23" s="4" t="s">
        <v>29</v>
      </c>
      <c r="D23" s="4" t="s">
        <v>29</v>
      </c>
      <c r="E23" s="4" t="s">
        <v>29</v>
      </c>
      <c r="F23" s="4" t="s">
        <v>29</v>
      </c>
      <c r="G23" s="4" t="s">
        <v>29</v>
      </c>
      <c r="H23" s="4" t="s">
        <v>22</v>
      </c>
      <c r="I23" s="4" t="s">
        <v>20</v>
      </c>
      <c r="J23" s="4" t="s">
        <v>29</v>
      </c>
      <c r="K23" s="4" t="s">
        <v>29</v>
      </c>
      <c r="L23" s="4" t="s">
        <v>29</v>
      </c>
      <c r="M23" s="4" t="s">
        <v>29</v>
      </c>
      <c r="N23" s="4">
        <v>0</v>
      </c>
      <c r="O23" s="4">
        <f>COUNTIF(C23:N23,$B$28)*4+COUNTIF(C23:N23,$B$29)*3+COUNTIF(C23:N23,$B$30)*2-N23</f>
        <v>42</v>
      </c>
      <c r="P23" s="5">
        <f>O23/Q23</f>
        <v>0.9545454545454546</v>
      </c>
      <c r="Q23" s="6">
        <v>44</v>
      </c>
      <c r="R23" s="10" t="s">
        <v>65</v>
      </c>
    </row>
    <row r="24" spans="1:18" ht="24.75">
      <c r="A24" s="1">
        <v>23</v>
      </c>
      <c r="B24" s="3" t="s">
        <v>66</v>
      </c>
      <c r="C24" s="4" t="s">
        <v>29</v>
      </c>
      <c r="D24" s="4" t="s">
        <v>29</v>
      </c>
      <c r="E24" s="4" t="s">
        <v>29</v>
      </c>
      <c r="F24" s="4" t="s">
        <v>29</v>
      </c>
      <c r="G24" s="4" t="s">
        <v>29</v>
      </c>
      <c r="H24" s="4" t="s">
        <v>29</v>
      </c>
      <c r="I24" s="4" t="s">
        <v>29</v>
      </c>
      <c r="J24" s="4" t="s">
        <v>29</v>
      </c>
      <c r="K24" s="4" t="s">
        <v>29</v>
      </c>
      <c r="L24" s="4" t="s">
        <v>22</v>
      </c>
      <c r="M24" s="4" t="s">
        <v>29</v>
      </c>
      <c r="N24" s="4">
        <v>0</v>
      </c>
      <c r="O24" s="4">
        <f>COUNTIF(C24:N24,$B$28)*4+COUNTIF(C24:N24,$B$29)*3+COUNTIF(C24:N24,$B$30)*2-N24</f>
        <v>43</v>
      </c>
      <c r="P24" s="5">
        <f>O24/Q24</f>
        <v>0.9772727272727273</v>
      </c>
      <c r="Q24" s="6">
        <v>44</v>
      </c>
      <c r="R24" s="10" t="s">
        <v>67</v>
      </c>
    </row>
    <row r="25" spans="1:18" ht="24.75">
      <c r="A25" s="1">
        <v>24</v>
      </c>
      <c r="B25" s="3" t="s">
        <v>68</v>
      </c>
      <c r="C25" s="4" t="s">
        <v>21</v>
      </c>
      <c r="D25" s="4" t="s">
        <v>20</v>
      </c>
      <c r="E25" s="4" t="s">
        <v>21</v>
      </c>
      <c r="F25" s="4" t="s">
        <v>20</v>
      </c>
      <c r="G25" s="4" t="s">
        <v>21</v>
      </c>
      <c r="H25" s="4" t="s">
        <v>20</v>
      </c>
      <c r="I25" s="4" t="s">
        <v>20</v>
      </c>
      <c r="J25" s="4" t="s">
        <v>21</v>
      </c>
      <c r="K25" s="4" t="s">
        <v>21</v>
      </c>
      <c r="L25" s="4" t="s">
        <v>21</v>
      </c>
      <c r="M25" s="4" t="s">
        <v>27</v>
      </c>
      <c r="N25" s="4">
        <v>3</v>
      </c>
      <c r="O25" s="4">
        <f>COUNTIF(C25:N25,$B$28)*4+COUNTIF(C25:N25,$B$29)*3+COUNTIF(C25:N25,$B$30)*2-N25</f>
        <v>33</v>
      </c>
      <c r="P25" s="5">
        <f>O25/Q25</f>
        <v>0.825</v>
      </c>
      <c r="Q25" s="6">
        <v>40</v>
      </c>
      <c r="R25" s="10" t="s">
        <v>69</v>
      </c>
    </row>
    <row r="26" spans="1:18" ht="24.75">
      <c r="A26" s="1">
        <v>25</v>
      </c>
      <c r="B26" s="3" t="s">
        <v>70</v>
      </c>
      <c r="C26" s="4" t="s">
        <v>20</v>
      </c>
      <c r="D26" s="4" t="s">
        <v>29</v>
      </c>
      <c r="E26" s="4" t="s">
        <v>29</v>
      </c>
      <c r="F26" s="4" t="s">
        <v>29</v>
      </c>
      <c r="G26" s="4" t="s">
        <v>29</v>
      </c>
      <c r="H26" s="4" t="s">
        <v>29</v>
      </c>
      <c r="I26" s="4" t="s">
        <v>29</v>
      </c>
      <c r="J26" s="4" t="s">
        <v>29</v>
      </c>
      <c r="K26" s="4" t="s">
        <v>29</v>
      </c>
      <c r="L26" s="4" t="s">
        <v>29</v>
      </c>
      <c r="M26" s="4" t="s">
        <v>27</v>
      </c>
      <c r="N26" s="4">
        <v>1</v>
      </c>
      <c r="O26" s="4">
        <f>COUNTIF(C26:N26,$B$28)*4+COUNTIF(C26:N26,$B$29)*3+COUNTIF(C26:N26,$B$30)*2-N26</f>
        <v>38</v>
      </c>
      <c r="P26" s="5">
        <f>O26/Q26</f>
        <v>0.95</v>
      </c>
      <c r="Q26" s="6">
        <v>40</v>
      </c>
      <c r="R26" s="13" t="s">
        <v>71</v>
      </c>
    </row>
    <row r="27" spans="1:18" ht="15.75">
      <c r="A27" s="14"/>
      <c r="B27" s="15" t="s">
        <v>72</v>
      </c>
      <c r="C27" s="14"/>
      <c r="D27" s="14"/>
      <c r="E27" s="14"/>
      <c r="F27" s="14"/>
      <c r="G27" s="14"/>
      <c r="H27" s="14"/>
      <c r="I27" s="14"/>
      <c r="J27" s="14"/>
      <c r="K27" s="14"/>
      <c r="L27" s="14"/>
      <c r="M27" s="14"/>
      <c r="N27" s="16">
        <f>SUM(N2:N26)</f>
        <v>44</v>
      </c>
      <c r="O27" s="14"/>
      <c r="P27" s="17"/>
      <c r="Q27" s="18"/>
      <c r="R27" s="14"/>
    </row>
    <row r="28" spans="1:18" ht="13.5">
      <c r="A28" s="14"/>
      <c r="B28" s="6" t="s">
        <v>29</v>
      </c>
      <c r="C28" s="6">
        <f>COUNTIF(C2:C26,$B$28)</f>
        <v>19</v>
      </c>
      <c r="D28" s="6">
        <f>COUNTIF(D2:D26,$B$28)</f>
        <v>16</v>
      </c>
      <c r="E28" s="6">
        <f>COUNTIF(E2:E26,$B$28)</f>
        <v>13</v>
      </c>
      <c r="F28" s="6">
        <f>COUNTIF(F2:F26,$B$28)</f>
        <v>15</v>
      </c>
      <c r="G28" s="6">
        <f>COUNTIF(G2:G26,$B$28)</f>
        <v>21</v>
      </c>
      <c r="H28" s="6">
        <f>COUNTIF(H2:H26,$B$28)</f>
        <v>13</v>
      </c>
      <c r="I28" s="6">
        <f>COUNTIF(I2:I26,$B$28)</f>
        <v>15</v>
      </c>
      <c r="J28" s="6">
        <f>COUNTIF(J2:J26,$B$28)</f>
        <v>19</v>
      </c>
      <c r="K28" s="6">
        <f>COUNTIF(K2:K26,$B$28)</f>
        <v>17</v>
      </c>
      <c r="L28" s="6">
        <f>COUNTIF(L2:L26,$B$28)</f>
        <v>13</v>
      </c>
      <c r="M28" s="6">
        <f>COUNTIF(M2:M26,$B$28)</f>
        <v>8</v>
      </c>
      <c r="N28" s="19"/>
      <c r="O28" s="19"/>
      <c r="P28" s="17"/>
      <c r="Q28" s="16"/>
      <c r="R28" s="14"/>
    </row>
    <row r="29" spans="1:18" ht="13.5">
      <c r="A29" s="14"/>
      <c r="B29" s="6" t="s">
        <v>22</v>
      </c>
      <c r="C29" s="6">
        <f>COUNTIF(C2:C26,$B$29)</f>
        <v>5</v>
      </c>
      <c r="D29" s="6">
        <f>COUNTIF(D2:D26,$B$29)</f>
        <v>9</v>
      </c>
      <c r="E29" s="6">
        <f>COUNTIF(E2:E26,$B$29)</f>
        <v>10</v>
      </c>
      <c r="F29" s="6">
        <f>COUNTIF(F2:F26,$B$29)</f>
        <v>9</v>
      </c>
      <c r="G29" s="6">
        <f>COUNTIF(G2:G26,$B$29)</f>
        <v>3</v>
      </c>
      <c r="H29" s="6">
        <f>COUNTIF(H2:H26,$B$29)</f>
        <v>10</v>
      </c>
      <c r="I29" s="6">
        <f>COUNTIF(I2:I26,$B$29)</f>
        <v>10</v>
      </c>
      <c r="J29" s="6">
        <f>COUNTIF(J2:J26,$B$29)</f>
        <v>4</v>
      </c>
      <c r="K29" s="6">
        <f>COUNTIF(K2:K26,$B$29)</f>
        <v>7</v>
      </c>
      <c r="L29" s="6">
        <f>COUNTIF(L2:L26,$B$29)</f>
        <v>10</v>
      </c>
      <c r="M29" s="6">
        <f>COUNTIF(M2:M26,$B$29)</f>
        <v>1</v>
      </c>
      <c r="N29" s="20"/>
      <c r="O29" s="20"/>
      <c r="P29" s="20"/>
      <c r="Q29" s="14"/>
      <c r="R29" s="14"/>
    </row>
    <row r="30" spans="1:18" ht="13.5">
      <c r="A30" s="14"/>
      <c r="B30" s="6" t="s">
        <v>31</v>
      </c>
      <c r="C30" s="6">
        <f>COUNTIF(C2:C26,$B$30)</f>
        <v>1</v>
      </c>
      <c r="D30" s="6">
        <f>COUNTIF(D2:D26,$B$30)</f>
        <v>0</v>
      </c>
      <c r="E30" s="6">
        <f>COUNTIF(E2:E26,$B$30)</f>
        <v>2</v>
      </c>
      <c r="F30" s="6">
        <f>COUNTIF(F2:F26,$B$30)</f>
        <v>1</v>
      </c>
      <c r="G30" s="6">
        <f>COUNTIF(G2:G26,$B$30)</f>
        <v>1</v>
      </c>
      <c r="H30" s="6">
        <f>COUNTIF(H2:H26,$B$30)</f>
        <v>2</v>
      </c>
      <c r="I30" s="6">
        <f>COUNTIF(I2:I26,$B$30)</f>
        <v>0</v>
      </c>
      <c r="J30" s="6">
        <f>COUNTIF(J2:J26,$B$30)</f>
        <v>0</v>
      </c>
      <c r="K30" s="6">
        <f>COUNTIF(K2:K26,$B$30)</f>
        <v>1</v>
      </c>
      <c r="L30" s="6">
        <f>COUNTIF(L2:L26,$B$30)</f>
        <v>2</v>
      </c>
      <c r="M30" s="6">
        <f>COUNTIF(M2:M26,$B$30)</f>
        <v>0</v>
      </c>
      <c r="N30" s="20"/>
      <c r="O30" s="14"/>
      <c r="P30" s="14"/>
      <c r="Q30" s="14"/>
      <c r="R30" s="14"/>
    </row>
    <row r="31" spans="1:18" ht="13.5">
      <c r="A31" s="14"/>
      <c r="B31" s="4" t="s">
        <v>73</v>
      </c>
      <c r="C31" s="6">
        <f>COUNTIF(C2:C26,$B$31)</f>
        <v>0</v>
      </c>
      <c r="D31" s="6">
        <f>COUNTIF(D2:D26,$B$31)</f>
        <v>0</v>
      </c>
      <c r="E31" s="6">
        <f>COUNTIF(E2:E26,$B$31)</f>
        <v>0</v>
      </c>
      <c r="F31" s="6">
        <f>COUNTIF(F2:F26,$B$31)</f>
        <v>0</v>
      </c>
      <c r="G31" s="6">
        <f>COUNTIF(G2:G26,$B$31)</f>
        <v>0</v>
      </c>
      <c r="H31" s="6">
        <f>COUNTIF(H2:H26,$B$31)</f>
        <v>0</v>
      </c>
      <c r="I31" s="6">
        <f>COUNTIF(I2:I26,$B$31)</f>
        <v>0</v>
      </c>
      <c r="J31" s="6">
        <f>COUNTIF(J2:J26,$B$31)</f>
        <v>0</v>
      </c>
      <c r="K31" s="6">
        <f>COUNTIF(K2:K26,$B$31)</f>
        <v>0</v>
      </c>
      <c r="L31" s="6">
        <f>COUNTIF(L2:L26,$B$31)</f>
        <v>0</v>
      </c>
      <c r="M31" s="6">
        <f>COUNTIF(M2:M26,$B$31)</f>
        <v>0</v>
      </c>
      <c r="N31" s="20"/>
      <c r="O31" s="14"/>
      <c r="P31" s="14"/>
      <c r="Q31" s="14"/>
      <c r="R31" s="14"/>
    </row>
    <row r="32" spans="1:18" ht="13.5">
      <c r="A32" s="14"/>
      <c r="B32" s="4" t="s">
        <v>27</v>
      </c>
      <c r="C32" s="6">
        <f>COUNTIF(C2:C26,$B$32)</f>
        <v>0</v>
      </c>
      <c r="D32" s="6">
        <f>COUNTIF(D2:D26,$B$32)</f>
        <v>0</v>
      </c>
      <c r="E32" s="6">
        <f>COUNTIF(E2:E26,$B$32)</f>
        <v>0</v>
      </c>
      <c r="F32" s="6">
        <f>COUNTIF(F2:F26,$B$32)</f>
        <v>0</v>
      </c>
      <c r="G32" s="6">
        <f>COUNTIF(G2:G26,$B$32)</f>
        <v>0</v>
      </c>
      <c r="H32" s="6">
        <f>COUNTIF(H2:H26,$B$32)</f>
        <v>0</v>
      </c>
      <c r="I32" s="6">
        <f>COUNTIF(I2:I26,$B$32)</f>
        <v>0</v>
      </c>
      <c r="J32" s="6">
        <f>COUNTIF(J2:J26,$B$32)</f>
        <v>2</v>
      </c>
      <c r="K32" s="6">
        <f>COUNTIF(K2:K26,$B$32)</f>
        <v>0</v>
      </c>
      <c r="L32" s="6">
        <f>COUNTIF(L2:L26,$B$32)</f>
        <v>0</v>
      </c>
      <c r="M32" s="6">
        <f>COUNTIF(M2:M26,$B$32)</f>
        <v>16</v>
      </c>
      <c r="N32" s="20"/>
      <c r="O32" s="14"/>
      <c r="P32" s="14"/>
      <c r="Q32" s="14"/>
      <c r="R32" s="14"/>
    </row>
    <row r="33" spans="1:18" ht="13.5">
      <c r="A33" s="14"/>
      <c r="B33" s="6" t="s">
        <v>74</v>
      </c>
      <c r="C33" s="6">
        <f>SUM(C28:C32)</f>
        <v>25</v>
      </c>
      <c r="D33" s="6">
        <f>SUM(D28:D32)</f>
        <v>25</v>
      </c>
      <c r="E33" s="6">
        <f>SUM(E28:E32)</f>
        <v>25</v>
      </c>
      <c r="F33" s="6">
        <f>SUM(F28:F32)</f>
        <v>25</v>
      </c>
      <c r="G33" s="6">
        <f>SUM(G28:G32)</f>
        <v>25</v>
      </c>
      <c r="H33" s="6">
        <f>SUM(H28:H32)</f>
        <v>25</v>
      </c>
      <c r="I33" s="6">
        <f>SUM(I28:I32)</f>
        <v>25</v>
      </c>
      <c r="J33" s="6">
        <f>SUM(J28:J32)</f>
        <v>25</v>
      </c>
      <c r="K33" s="6">
        <f>SUM(K28:K32)</f>
        <v>25</v>
      </c>
      <c r="L33" s="6">
        <f>SUM(L28:L32)</f>
        <v>25</v>
      </c>
      <c r="M33" s="6">
        <f>SUM(M28:M32)</f>
        <v>25</v>
      </c>
      <c r="N33" s="20"/>
      <c r="O33" s="14"/>
      <c r="P33" s="14"/>
      <c r="Q33" s="14"/>
      <c r="R33" s="14"/>
    </row>
    <row r="34" spans="1:18" ht="25.5" customHeight="1">
      <c r="A34" s="14"/>
      <c r="B34" s="21" t="s">
        <v>75</v>
      </c>
      <c r="C34" s="22">
        <f>(C28*4+C29*3+C30*2)/(C33*4-C31*4-C32*4)</f>
        <v>0.93</v>
      </c>
      <c r="D34" s="22">
        <f>(D28*4+D29*3+D30*2)/(D33*4-D31*4-D32*4)</f>
        <v>0.91</v>
      </c>
      <c r="E34" s="22">
        <f>(E28*4+E29*3+E30*2)/(E33*4-E31*4-E32*4)</f>
        <v>0.86</v>
      </c>
      <c r="F34" s="22">
        <f>(F28*4+F29*3+F30*2)/(F33*4-F31*4-F32*4)</f>
        <v>0.89</v>
      </c>
      <c r="G34" s="22">
        <f>(G28*4+G29*3+G30*2)/(G33*4-G31*4-G32*4)</f>
        <v>0.95</v>
      </c>
      <c r="H34" s="22">
        <f>(H28*4+H29*3+H30*2)/(H33*4-H31*4-H32*4)</f>
        <v>0.86</v>
      </c>
      <c r="I34" s="22">
        <f>(I28*4+I29*3+I30*2)/(I33*4-I31*4-I32*4)</f>
        <v>0.9</v>
      </c>
      <c r="J34" s="22">
        <f>(J28*4+J29*3+J30*2)/(J33*4-J31*4-J32*4)</f>
        <v>0.9565217391304348</v>
      </c>
      <c r="K34" s="22">
        <f>(K28*4+K29*3+K30*2)/(K33*4-K31*4-K32*4)</f>
        <v>0.91</v>
      </c>
      <c r="L34" s="22">
        <f>(L28*4+L29*3+L30*2)/(L33*4-L31*4-L32*4)</f>
        <v>0.86</v>
      </c>
      <c r="M34" s="22">
        <f>(M28*4+M29*3+M30*2)/(M33*4-M31*4-M32*4)</f>
        <v>0.9722222222222222</v>
      </c>
      <c r="N34" s="14"/>
      <c r="O34" s="14"/>
      <c r="P34" s="23"/>
      <c r="Q34" s="14"/>
      <c r="R34" s="14"/>
    </row>
    <row r="35" spans="1:18" ht="15.75" customHeight="1">
      <c r="A35" s="14"/>
      <c r="B35" s="21" t="s">
        <v>76</v>
      </c>
      <c r="C35" s="6" t="s">
        <v>77</v>
      </c>
      <c r="D35" s="6" t="s">
        <v>77</v>
      </c>
      <c r="E35" s="6" t="s">
        <v>77</v>
      </c>
      <c r="F35" s="6" t="s">
        <v>77</v>
      </c>
      <c r="G35" s="6" t="s">
        <v>77</v>
      </c>
      <c r="H35" s="6" t="s">
        <v>77</v>
      </c>
      <c r="I35" s="6" t="s">
        <v>77</v>
      </c>
      <c r="J35" s="6" t="s">
        <v>77</v>
      </c>
      <c r="K35" s="6" t="s">
        <v>77</v>
      </c>
      <c r="L35" s="6" t="s">
        <v>77</v>
      </c>
      <c r="M35" s="6" t="s">
        <v>77</v>
      </c>
      <c r="N35" s="14"/>
      <c r="O35" s="14"/>
      <c r="P35" s="14"/>
      <c r="Q35" s="14"/>
      <c r="R35" s="14"/>
    </row>
    <row r="36" spans="1:18" ht="13.5">
      <c r="A36" s="14"/>
      <c r="B36" s="21" t="s">
        <v>78</v>
      </c>
      <c r="C36" s="6" t="s">
        <v>77</v>
      </c>
      <c r="D36" s="6" t="s">
        <v>77</v>
      </c>
      <c r="E36" s="6" t="s">
        <v>77</v>
      </c>
      <c r="F36" s="6" t="s">
        <v>77</v>
      </c>
      <c r="G36" s="6" t="s">
        <v>77</v>
      </c>
      <c r="H36" s="6" t="s">
        <v>77</v>
      </c>
      <c r="I36" s="6" t="s">
        <v>77</v>
      </c>
      <c r="J36" s="6" t="s">
        <v>77</v>
      </c>
      <c r="K36" s="6" t="s">
        <v>77</v>
      </c>
      <c r="L36" s="6" t="s">
        <v>77</v>
      </c>
      <c r="M36" s="6" t="s">
        <v>77</v>
      </c>
      <c r="N36" s="14"/>
      <c r="O36" s="14"/>
      <c r="P36" s="14"/>
      <c r="Q36" s="14"/>
      <c r="R36" s="14"/>
    </row>
  </sheetData>
  <sheetProtection selectLockedCells="1" selectUnlockedCells="1"/>
  <printOptions horizontalCentered="1" verticalCentered="1"/>
  <pageMargins left="0.7875" right="0.7875" top="1.0805555555555555" bottom="1.0805555555555555" header="0.7875" footer="0.7875"/>
  <pageSetup horizontalDpi="300" verticalDpi="300" orientation="landscape" paperSize="8" scale="56"/>
  <headerFooter alignWithMargins="0">
    <oddHeader>&amp;C&amp;"Arial,Félkövér"&amp;14A 2011. évi átfogó vizsgálatok alapján az intézmények gazdálkodásának értékelése&amp;R&amp;"Arial,Félkövér"3. számú melléklet</oddHeader>
    <oddFooter>&amp;L&amp;"Times New Roman,Normál"&amp;14Megjegyzés: A konyhával rendelkező intézmények elérhető pontszáma 44 a többieké 40</oddFooter>
  </headerFooter>
</worksheet>
</file>

<file path=xl/worksheets/sheet2.xml><?xml version="1.0" encoding="utf-8"?>
<worksheet xmlns="http://schemas.openxmlformats.org/spreadsheetml/2006/main" xmlns:r="http://schemas.openxmlformats.org/officeDocument/2006/relationships">
  <dimension ref="A1:AE75"/>
  <sheetViews>
    <sheetView tabSelected="1" view="pageBreakPreview" zoomScale="72" zoomScaleSheetLayoutView="72" workbookViewId="0" topLeftCell="A1">
      <pane xSplit="2" ySplit="1" topLeftCell="C16" activePane="bottomRight" state="frozen"/>
      <selection pane="topLeft" activeCell="A1" sqref="A1"/>
      <selection pane="topRight" activeCell="C1" sqref="C1"/>
      <selection pane="bottomLeft" activeCell="A16" sqref="A16"/>
      <selection pane="bottomRight" activeCell="H71" sqref="H71"/>
    </sheetView>
  </sheetViews>
  <sheetFormatPr defaultColWidth="12.00390625" defaultRowHeight="12.75"/>
  <cols>
    <col min="1" max="1" width="8.375" style="0" customWidth="1"/>
    <col min="2" max="2" width="41.00390625" style="0" customWidth="1"/>
    <col min="3" max="17" width="11.625" style="0" customWidth="1"/>
    <col min="18" max="19" width="9.75390625" style="0" customWidth="1"/>
    <col min="20" max="20" width="8.625" style="0" customWidth="1"/>
    <col min="21" max="16384" width="11.625" style="0" customWidth="1"/>
  </cols>
  <sheetData>
    <row r="1" spans="1:20" ht="60.75" customHeight="1">
      <c r="A1" s="24" t="s">
        <v>0</v>
      </c>
      <c r="B1" s="1" t="s">
        <v>79</v>
      </c>
      <c r="C1" s="1" t="s">
        <v>80</v>
      </c>
      <c r="D1" s="1" t="s">
        <v>3</v>
      </c>
      <c r="E1" s="1" t="s">
        <v>4</v>
      </c>
      <c r="F1" s="1" t="s">
        <v>5</v>
      </c>
      <c r="G1" s="1" t="s">
        <v>81</v>
      </c>
      <c r="H1" s="1" t="s">
        <v>7</v>
      </c>
      <c r="I1" s="25" t="s">
        <v>8</v>
      </c>
      <c r="J1" s="25" t="s">
        <v>9</v>
      </c>
      <c r="K1" s="25" t="s">
        <v>10</v>
      </c>
      <c r="L1" s="25" t="s">
        <v>11</v>
      </c>
      <c r="M1" s="25" t="s">
        <v>12</v>
      </c>
      <c r="N1" s="25" t="s">
        <v>13</v>
      </c>
      <c r="O1" s="1" t="s">
        <v>14</v>
      </c>
      <c r="P1" s="1" t="s">
        <v>15</v>
      </c>
      <c r="Q1" s="1" t="s">
        <v>82</v>
      </c>
      <c r="R1" s="26" t="s">
        <v>83</v>
      </c>
      <c r="S1" s="26" t="s">
        <v>84</v>
      </c>
      <c r="T1" s="26" t="s">
        <v>16</v>
      </c>
    </row>
    <row r="2" spans="1:20" ht="16.5">
      <c r="A2" s="27">
        <v>1</v>
      </c>
      <c r="B2" s="3" t="s">
        <v>85</v>
      </c>
      <c r="C2" s="4" t="s">
        <v>77</v>
      </c>
      <c r="D2" s="4" t="s">
        <v>77</v>
      </c>
      <c r="E2" s="4" t="s">
        <v>77</v>
      </c>
      <c r="F2" s="4" t="s">
        <v>77</v>
      </c>
      <c r="G2" s="4" t="s">
        <v>77</v>
      </c>
      <c r="H2" s="4" t="s">
        <v>77</v>
      </c>
      <c r="I2" s="4" t="s">
        <v>77</v>
      </c>
      <c r="J2" s="4" t="s">
        <v>77</v>
      </c>
      <c r="K2" s="4" t="s">
        <v>77</v>
      </c>
      <c r="L2" s="4" t="s">
        <v>77</v>
      </c>
      <c r="M2" s="4" t="s">
        <v>77</v>
      </c>
      <c r="N2" s="4">
        <v>0</v>
      </c>
      <c r="O2" s="4">
        <f>COUNTIF(C2:N2,$B$60)*4+COUNTIF(C2:N2,$B$61)*3+COUNTIF(C2:N2,$B$62)*2-N2</f>
        <v>44</v>
      </c>
      <c r="P2" s="28">
        <v>1</v>
      </c>
      <c r="Q2" s="29" t="s">
        <v>86</v>
      </c>
      <c r="R2" s="5" t="s">
        <v>87</v>
      </c>
      <c r="S2" s="4" t="s">
        <v>88</v>
      </c>
      <c r="T2" s="30">
        <v>44</v>
      </c>
    </row>
    <row r="3" spans="1:20" ht="16.5">
      <c r="A3" s="27">
        <v>2</v>
      </c>
      <c r="B3" s="3" t="s">
        <v>89</v>
      </c>
      <c r="C3" s="4" t="s">
        <v>77</v>
      </c>
      <c r="D3" s="4" t="s">
        <v>77</v>
      </c>
      <c r="E3" s="4" t="s">
        <v>77</v>
      </c>
      <c r="F3" s="4" t="s">
        <v>77</v>
      </c>
      <c r="G3" s="4" t="s">
        <v>77</v>
      </c>
      <c r="H3" s="4" t="s">
        <v>77</v>
      </c>
      <c r="I3" s="4" t="s">
        <v>77</v>
      </c>
      <c r="J3" s="4" t="s">
        <v>77</v>
      </c>
      <c r="K3" s="4" t="s">
        <v>77</v>
      </c>
      <c r="L3" s="4" t="s">
        <v>77</v>
      </c>
      <c r="M3" s="4" t="s">
        <v>77</v>
      </c>
      <c r="N3" s="4">
        <v>0</v>
      </c>
      <c r="O3" s="4">
        <f>COUNTIF(C3:N3,$B$60)*4+COUNTIF(C3:N3,$B$61)*3+COUNTIF(C3:N3,$B$62)*2-N3</f>
        <v>44</v>
      </c>
      <c r="P3" s="28">
        <v>1</v>
      </c>
      <c r="Q3" s="29" t="s">
        <v>86</v>
      </c>
      <c r="R3" s="31" t="s">
        <v>90</v>
      </c>
      <c r="S3" s="4" t="s">
        <v>91</v>
      </c>
      <c r="T3" s="30">
        <v>44</v>
      </c>
    </row>
    <row r="4" spans="1:20" ht="24.75">
      <c r="A4" s="27">
        <v>3</v>
      </c>
      <c r="B4" s="3" t="s">
        <v>92</v>
      </c>
      <c r="C4" s="4" t="s">
        <v>77</v>
      </c>
      <c r="D4" s="4" t="s">
        <v>77</v>
      </c>
      <c r="E4" s="4" t="s">
        <v>77</v>
      </c>
      <c r="F4" s="4" t="s">
        <v>77</v>
      </c>
      <c r="G4" s="4" t="s">
        <v>77</v>
      </c>
      <c r="H4" s="4" t="s">
        <v>77</v>
      </c>
      <c r="I4" s="4" t="s">
        <v>77</v>
      </c>
      <c r="J4" s="4" t="s">
        <v>77</v>
      </c>
      <c r="K4" s="4" t="s">
        <v>77</v>
      </c>
      <c r="L4" s="4" t="s">
        <v>77</v>
      </c>
      <c r="M4" s="4" t="s">
        <v>27</v>
      </c>
      <c r="N4" s="4">
        <v>0</v>
      </c>
      <c r="O4" s="4">
        <f>COUNTIF(C4:N4,$B$60)*4+COUNTIF(C4:N4,$B$61)*3+COUNTIF(C4:N4,$B$62)*2-N4</f>
        <v>40</v>
      </c>
      <c r="P4" s="28">
        <f>O4/T4</f>
        <v>1</v>
      </c>
      <c r="Q4" s="29" t="s">
        <v>86</v>
      </c>
      <c r="R4" s="31" t="s">
        <v>93</v>
      </c>
      <c r="S4" s="4" t="s">
        <v>88</v>
      </c>
      <c r="T4" s="30">
        <v>40</v>
      </c>
    </row>
    <row r="5" spans="1:20" ht="24.75">
      <c r="A5" s="27">
        <v>4</v>
      </c>
      <c r="B5" s="32" t="s">
        <v>94</v>
      </c>
      <c r="C5" s="33" t="s">
        <v>77</v>
      </c>
      <c r="D5" s="33" t="s">
        <v>77</v>
      </c>
      <c r="E5" s="33" t="s">
        <v>77</v>
      </c>
      <c r="F5" s="33" t="s">
        <v>77</v>
      </c>
      <c r="G5" s="33" t="s">
        <v>77</v>
      </c>
      <c r="H5" s="33" t="s">
        <v>77</v>
      </c>
      <c r="I5" s="33" t="s">
        <v>77</v>
      </c>
      <c r="J5" s="33" t="s">
        <v>77</v>
      </c>
      <c r="K5" s="33" t="s">
        <v>77</v>
      </c>
      <c r="L5" s="33" t="s">
        <v>77</v>
      </c>
      <c r="M5" s="33" t="s">
        <v>27</v>
      </c>
      <c r="N5" s="33">
        <v>0</v>
      </c>
      <c r="O5" s="33">
        <f>COUNTIF(C5:N5,$B$60)*4+COUNTIF(C5:N5,$B$61)*3+COUNTIF(C5:N5,$B$62)*2-N5</f>
        <v>40</v>
      </c>
      <c r="P5" s="34">
        <f>O5/T5</f>
        <v>1</v>
      </c>
      <c r="Q5" s="35" t="s">
        <v>86</v>
      </c>
      <c r="R5" s="36" t="s">
        <v>95</v>
      </c>
      <c r="S5" s="33" t="s">
        <v>88</v>
      </c>
      <c r="T5" s="37">
        <v>40</v>
      </c>
    </row>
    <row r="6" spans="1:20" ht="25.5">
      <c r="A6" s="27">
        <v>5</v>
      </c>
      <c r="B6" s="32" t="s">
        <v>96</v>
      </c>
      <c r="C6" s="33" t="s">
        <v>77</v>
      </c>
      <c r="D6" s="33" t="s">
        <v>77</v>
      </c>
      <c r="E6" s="33" t="s">
        <v>77</v>
      </c>
      <c r="F6" s="33" t="s">
        <v>77</v>
      </c>
      <c r="G6" s="33" t="s">
        <v>77</v>
      </c>
      <c r="H6" s="33" t="s">
        <v>77</v>
      </c>
      <c r="I6" s="33" t="s">
        <v>77</v>
      </c>
      <c r="J6" s="33" t="s">
        <v>77</v>
      </c>
      <c r="K6" s="33" t="s">
        <v>77</v>
      </c>
      <c r="L6" s="33" t="s">
        <v>77</v>
      </c>
      <c r="M6" s="33" t="s">
        <v>77</v>
      </c>
      <c r="N6" s="38">
        <v>0</v>
      </c>
      <c r="O6" s="33">
        <f>COUNTIF(C6:N6,$B$60)*4+COUNTIF(C6:N6,$B$61)*3+COUNTIF(C6:N6,$B$62)*2-N6</f>
        <v>44</v>
      </c>
      <c r="P6" s="34">
        <f>O6/T6</f>
        <v>1</v>
      </c>
      <c r="Q6" s="39" t="s">
        <v>86</v>
      </c>
      <c r="R6" s="36" t="s">
        <v>87</v>
      </c>
      <c r="S6" s="33" t="s">
        <v>88</v>
      </c>
      <c r="T6" s="37">
        <v>44</v>
      </c>
    </row>
    <row r="7" spans="1:20" ht="16.5">
      <c r="A7" s="27">
        <v>6</v>
      </c>
      <c r="B7" s="32" t="s">
        <v>97</v>
      </c>
      <c r="C7" s="33" t="s">
        <v>77</v>
      </c>
      <c r="D7" s="33" t="s">
        <v>77</v>
      </c>
      <c r="E7" s="33" t="s">
        <v>77</v>
      </c>
      <c r="F7" s="33" t="s">
        <v>77</v>
      </c>
      <c r="G7" s="33" t="s">
        <v>77</v>
      </c>
      <c r="H7" s="33" t="s">
        <v>77</v>
      </c>
      <c r="I7" s="33" t="s">
        <v>77</v>
      </c>
      <c r="J7" s="33" t="s">
        <v>77</v>
      </c>
      <c r="K7" s="33" t="s">
        <v>77</v>
      </c>
      <c r="L7" s="33" t="s">
        <v>77</v>
      </c>
      <c r="M7" s="33" t="s">
        <v>27</v>
      </c>
      <c r="N7" s="33">
        <v>0</v>
      </c>
      <c r="O7" s="33">
        <f>COUNTIF(C7:N7,$B$60)*4+COUNTIF(C7:N7,$B$61)*3+COUNTIF(C7:N7,$B$62)*2-N7</f>
        <v>40</v>
      </c>
      <c r="P7" s="34">
        <f>O7/T7</f>
        <v>1</v>
      </c>
      <c r="Q7" s="39" t="s">
        <v>86</v>
      </c>
      <c r="R7" s="36" t="s">
        <v>98</v>
      </c>
      <c r="S7" s="33" t="s">
        <v>88</v>
      </c>
      <c r="T7" s="37">
        <v>40</v>
      </c>
    </row>
    <row r="8" spans="1:20" ht="16.5">
      <c r="A8" s="27">
        <v>7</v>
      </c>
      <c r="B8" s="32" t="s">
        <v>99</v>
      </c>
      <c r="C8" s="33" t="s">
        <v>77</v>
      </c>
      <c r="D8" s="33" t="s">
        <v>77</v>
      </c>
      <c r="E8" s="33" t="s">
        <v>77</v>
      </c>
      <c r="F8" s="33" t="s">
        <v>77</v>
      </c>
      <c r="G8" s="33" t="s">
        <v>77</v>
      </c>
      <c r="H8" s="33" t="s">
        <v>77</v>
      </c>
      <c r="I8" s="33" t="s">
        <v>77</v>
      </c>
      <c r="J8" s="33" t="s">
        <v>77</v>
      </c>
      <c r="K8" s="33" t="s">
        <v>77</v>
      </c>
      <c r="L8" s="33" t="s">
        <v>77</v>
      </c>
      <c r="M8" s="33" t="s">
        <v>27</v>
      </c>
      <c r="N8" s="33">
        <v>0</v>
      </c>
      <c r="O8" s="33">
        <f>COUNTIF(C8:N8,$B$60)*4+COUNTIF(C8:N8,$B$61)*3+COUNTIF(C8:N8,$B$62)*2-N8</f>
        <v>40</v>
      </c>
      <c r="P8" s="34">
        <f>O8/T8</f>
        <v>1</v>
      </c>
      <c r="Q8" s="39" t="s">
        <v>86</v>
      </c>
      <c r="R8" s="36" t="s">
        <v>90</v>
      </c>
      <c r="S8" s="33" t="s">
        <v>91</v>
      </c>
      <c r="T8" s="37">
        <v>40</v>
      </c>
    </row>
    <row r="9" spans="1:20" ht="24.75">
      <c r="A9" s="27">
        <v>8</v>
      </c>
      <c r="B9" s="32" t="s">
        <v>100</v>
      </c>
      <c r="C9" s="33" t="s">
        <v>77</v>
      </c>
      <c r="D9" s="33" t="s">
        <v>77</v>
      </c>
      <c r="E9" s="33" t="s">
        <v>77</v>
      </c>
      <c r="F9" s="33" t="s">
        <v>77</v>
      </c>
      <c r="G9" s="33" t="s">
        <v>77</v>
      </c>
      <c r="H9" s="33" t="s">
        <v>77</v>
      </c>
      <c r="I9" s="33" t="s">
        <v>77</v>
      </c>
      <c r="J9" s="33" t="s">
        <v>77</v>
      </c>
      <c r="K9" s="33" t="s">
        <v>77</v>
      </c>
      <c r="L9" s="33" t="s">
        <v>101</v>
      </c>
      <c r="M9" s="33" t="s">
        <v>77</v>
      </c>
      <c r="N9" s="33">
        <v>0</v>
      </c>
      <c r="O9" s="33">
        <f>COUNTIF(C9:N9,$B$60)*4+COUNTIF(C9:N9,$B$61)*3+COUNTIF(C9:N9,$B$62)*2-N9</f>
        <v>43</v>
      </c>
      <c r="P9" s="34">
        <f>O9/T9</f>
        <v>0.9772727272727273</v>
      </c>
      <c r="Q9" s="35" t="s">
        <v>29</v>
      </c>
      <c r="R9" s="36" t="s">
        <v>102</v>
      </c>
      <c r="S9" s="33" t="s">
        <v>88</v>
      </c>
      <c r="T9" s="37">
        <v>44</v>
      </c>
    </row>
    <row r="10" spans="1:20" ht="24.75">
      <c r="A10" s="27">
        <v>9</v>
      </c>
      <c r="B10" s="3" t="s">
        <v>103</v>
      </c>
      <c r="C10" s="4" t="s">
        <v>77</v>
      </c>
      <c r="D10" s="4" t="s">
        <v>101</v>
      </c>
      <c r="E10" s="4" t="s">
        <v>77</v>
      </c>
      <c r="F10" s="4" t="s">
        <v>77</v>
      </c>
      <c r="G10" s="4" t="s">
        <v>77</v>
      </c>
      <c r="H10" s="4" t="s">
        <v>77</v>
      </c>
      <c r="I10" s="4" t="s">
        <v>77</v>
      </c>
      <c r="J10" s="4" t="s">
        <v>77</v>
      </c>
      <c r="K10" s="4" t="s">
        <v>77</v>
      </c>
      <c r="L10" s="4" t="s">
        <v>77</v>
      </c>
      <c r="M10" s="4" t="s">
        <v>27</v>
      </c>
      <c r="N10" s="4">
        <v>0</v>
      </c>
      <c r="O10" s="4">
        <f>COUNTIF(C10:N10,$B$60)*4+COUNTIF(C10:N10,$B$61)*3+COUNTIF(C10:N10,$B$62)*2-N10</f>
        <v>39</v>
      </c>
      <c r="P10" s="28">
        <f>O10/T10</f>
        <v>0.975</v>
      </c>
      <c r="Q10" s="29" t="s">
        <v>29</v>
      </c>
      <c r="R10" s="31" t="s">
        <v>104</v>
      </c>
      <c r="S10" s="4" t="s">
        <v>105</v>
      </c>
      <c r="T10" s="30">
        <v>40</v>
      </c>
    </row>
    <row r="11" spans="1:20" ht="24.75">
      <c r="A11" s="27">
        <v>10</v>
      </c>
      <c r="B11" s="32" t="s">
        <v>106</v>
      </c>
      <c r="C11" s="33" t="s">
        <v>77</v>
      </c>
      <c r="D11" s="33" t="s">
        <v>77</v>
      </c>
      <c r="E11" s="33" t="s">
        <v>77</v>
      </c>
      <c r="F11" s="33" t="s">
        <v>77</v>
      </c>
      <c r="G11" s="33" t="s">
        <v>77</v>
      </c>
      <c r="H11" s="33" t="s">
        <v>77</v>
      </c>
      <c r="I11" s="33" t="s">
        <v>101</v>
      </c>
      <c r="J11" s="33" t="s">
        <v>77</v>
      </c>
      <c r="K11" s="33" t="s">
        <v>77</v>
      </c>
      <c r="L11" s="33" t="s">
        <v>77</v>
      </c>
      <c r="M11" s="33" t="s">
        <v>27</v>
      </c>
      <c r="N11" s="33">
        <v>0</v>
      </c>
      <c r="O11" s="33">
        <f>COUNTIF(C11:N11,$B$60)*4+COUNTIF(C11:N11,$B$61)*3+COUNTIF(C11:N11,$B$62)*2-N11</f>
        <v>39</v>
      </c>
      <c r="P11" s="34">
        <f>O11/T11</f>
        <v>0.975</v>
      </c>
      <c r="Q11" s="35" t="s">
        <v>29</v>
      </c>
      <c r="R11" s="40" t="s">
        <v>107</v>
      </c>
      <c r="S11" s="33" t="s">
        <v>105</v>
      </c>
      <c r="T11" s="37">
        <v>40</v>
      </c>
    </row>
    <row r="12" spans="1:20" ht="24.75">
      <c r="A12" s="27">
        <v>11</v>
      </c>
      <c r="B12" s="32" t="s">
        <v>108</v>
      </c>
      <c r="C12" s="33" t="s">
        <v>77</v>
      </c>
      <c r="D12" s="33" t="s">
        <v>77</v>
      </c>
      <c r="E12" s="33" t="s">
        <v>77</v>
      </c>
      <c r="F12" s="33" t="s">
        <v>77</v>
      </c>
      <c r="G12" s="33" t="s">
        <v>77</v>
      </c>
      <c r="H12" s="33" t="s">
        <v>77</v>
      </c>
      <c r="I12" s="33" t="s">
        <v>101</v>
      </c>
      <c r="J12" s="33" t="s">
        <v>77</v>
      </c>
      <c r="K12" s="33" t="s">
        <v>77</v>
      </c>
      <c r="L12" s="33" t="s">
        <v>77</v>
      </c>
      <c r="M12" s="33" t="s">
        <v>27</v>
      </c>
      <c r="N12" s="33">
        <v>0</v>
      </c>
      <c r="O12" s="33">
        <f>COUNTIF(C12:N12,$B$60)*4+COUNTIF(C12:N12,$B$61)*3+COUNTIF(C12:N12,$B$62)*2-N12</f>
        <v>39</v>
      </c>
      <c r="P12" s="34">
        <f>O12/T12</f>
        <v>0.975</v>
      </c>
      <c r="Q12" s="39" t="s">
        <v>29</v>
      </c>
      <c r="R12" s="36" t="s">
        <v>95</v>
      </c>
      <c r="S12" s="33" t="s">
        <v>88</v>
      </c>
      <c r="T12" s="37">
        <v>40</v>
      </c>
    </row>
    <row r="13" spans="1:20" ht="24.75">
      <c r="A13" s="27">
        <v>12</v>
      </c>
      <c r="B13" s="3" t="s">
        <v>109</v>
      </c>
      <c r="C13" s="4" t="s">
        <v>77</v>
      </c>
      <c r="D13" s="4" t="s">
        <v>77</v>
      </c>
      <c r="E13" s="4" t="s">
        <v>77</v>
      </c>
      <c r="F13" s="4" t="s">
        <v>77</v>
      </c>
      <c r="G13" s="4" t="s">
        <v>77</v>
      </c>
      <c r="H13" s="4" t="s">
        <v>101</v>
      </c>
      <c r="I13" s="4" t="s">
        <v>77</v>
      </c>
      <c r="J13" s="4" t="s">
        <v>77</v>
      </c>
      <c r="K13" s="4" t="s">
        <v>77</v>
      </c>
      <c r="L13" s="4" t="s">
        <v>101</v>
      </c>
      <c r="M13" s="4" t="s">
        <v>77</v>
      </c>
      <c r="N13" s="4">
        <v>0</v>
      </c>
      <c r="O13" s="4">
        <f>COUNTIF(C13:N13,$B$60)*4+COUNTIF(C13:N13,$B$61)*3+COUNTIF(C13:N13,$B$62)*2-N13</f>
        <v>42</v>
      </c>
      <c r="P13" s="28">
        <f>O13/T13</f>
        <v>0.9545454545454546</v>
      </c>
      <c r="Q13" s="29" t="s">
        <v>29</v>
      </c>
      <c r="R13" s="31" t="s">
        <v>110</v>
      </c>
      <c r="S13" s="4" t="s">
        <v>105</v>
      </c>
      <c r="T13" s="30">
        <v>44</v>
      </c>
    </row>
    <row r="14" spans="1:20" ht="24.75">
      <c r="A14" s="27">
        <v>13</v>
      </c>
      <c r="B14" s="32" t="s">
        <v>111</v>
      </c>
      <c r="C14" s="33" t="s">
        <v>77</v>
      </c>
      <c r="D14" s="33" t="s">
        <v>77</v>
      </c>
      <c r="E14" s="33" t="s">
        <v>77</v>
      </c>
      <c r="F14" s="33" t="s">
        <v>77</v>
      </c>
      <c r="G14" s="33" t="s">
        <v>77</v>
      </c>
      <c r="H14" s="33" t="s">
        <v>101</v>
      </c>
      <c r="I14" s="33" t="s">
        <v>101</v>
      </c>
      <c r="J14" s="33" t="s">
        <v>77</v>
      </c>
      <c r="K14" s="33" t="s">
        <v>77</v>
      </c>
      <c r="L14" s="33" t="s">
        <v>77</v>
      </c>
      <c r="M14" s="33" t="s">
        <v>77</v>
      </c>
      <c r="N14" s="33">
        <v>0</v>
      </c>
      <c r="O14" s="33">
        <f>COUNTIF(C14:N14,$B$60)*4+COUNTIF(C14:N14,$B$61)*3+COUNTIF(C14:N14,$B$62)*2-N14</f>
        <v>42</v>
      </c>
      <c r="P14" s="34">
        <f>O14/T14</f>
        <v>0.9545454545454546</v>
      </c>
      <c r="Q14" s="39" t="s">
        <v>29</v>
      </c>
      <c r="R14" s="36" t="s">
        <v>112</v>
      </c>
      <c r="S14" s="33" t="s">
        <v>88</v>
      </c>
      <c r="T14" s="37">
        <v>44</v>
      </c>
    </row>
    <row r="15" spans="1:20" ht="16.5">
      <c r="A15" s="27">
        <v>14</v>
      </c>
      <c r="B15" s="32" t="s">
        <v>113</v>
      </c>
      <c r="C15" s="33" t="s">
        <v>77</v>
      </c>
      <c r="D15" s="33" t="s">
        <v>77</v>
      </c>
      <c r="E15" s="33" t="s">
        <v>77</v>
      </c>
      <c r="F15" s="33" t="s">
        <v>77</v>
      </c>
      <c r="G15" s="33" t="s">
        <v>77</v>
      </c>
      <c r="H15" s="33" t="s">
        <v>77</v>
      </c>
      <c r="I15" s="33" t="s">
        <v>77</v>
      </c>
      <c r="J15" s="33" t="s">
        <v>77</v>
      </c>
      <c r="K15" s="33" t="s">
        <v>77</v>
      </c>
      <c r="L15" s="33" t="s">
        <v>77</v>
      </c>
      <c r="M15" s="33" t="s">
        <v>77</v>
      </c>
      <c r="N15" s="33">
        <v>2</v>
      </c>
      <c r="O15" s="33">
        <f>COUNTIF(C15:N15,$B$60)*4+COUNTIF(C15:N15,$B$61)*3+COUNTIF(C15:N15,$B$62)*2-N15</f>
        <v>42</v>
      </c>
      <c r="P15" s="41">
        <f>O15/T15</f>
        <v>0.9545454545454546</v>
      </c>
      <c r="Q15" s="35" t="s">
        <v>29</v>
      </c>
      <c r="R15" s="36" t="s">
        <v>87</v>
      </c>
      <c r="S15" s="33" t="s">
        <v>88</v>
      </c>
      <c r="T15" s="37">
        <v>44</v>
      </c>
    </row>
    <row r="16" spans="1:20" ht="24.75">
      <c r="A16" s="27">
        <v>15</v>
      </c>
      <c r="B16" s="3" t="s">
        <v>114</v>
      </c>
      <c r="C16" s="4" t="s">
        <v>77</v>
      </c>
      <c r="D16" s="4" t="s">
        <v>77</v>
      </c>
      <c r="E16" s="4" t="s">
        <v>101</v>
      </c>
      <c r="F16" s="4" t="s">
        <v>77</v>
      </c>
      <c r="G16" s="4" t="s">
        <v>77</v>
      </c>
      <c r="H16" s="4" t="s">
        <v>77</v>
      </c>
      <c r="I16" s="4" t="s">
        <v>77</v>
      </c>
      <c r="J16" s="4" t="s">
        <v>77</v>
      </c>
      <c r="K16" s="4" t="s">
        <v>77</v>
      </c>
      <c r="L16" s="4" t="s">
        <v>101</v>
      </c>
      <c r="M16" s="4" t="s">
        <v>27</v>
      </c>
      <c r="N16" s="4">
        <v>0</v>
      </c>
      <c r="O16" s="4">
        <f>COUNTIF(C16:N16,$B$60)*4+COUNTIF(C16:N16,$B$61)*3+COUNTIF(C16:N16,$B$62)*2-N16</f>
        <v>38</v>
      </c>
      <c r="P16" s="28">
        <f>O16/T16</f>
        <v>0.95</v>
      </c>
      <c r="Q16" s="29" t="s">
        <v>29</v>
      </c>
      <c r="R16" s="5" t="s">
        <v>115</v>
      </c>
      <c r="S16" s="4" t="s">
        <v>88</v>
      </c>
      <c r="T16" s="30">
        <v>40</v>
      </c>
    </row>
    <row r="17" spans="1:20" ht="24.75">
      <c r="A17" s="27">
        <v>16</v>
      </c>
      <c r="B17" s="32" t="s">
        <v>116</v>
      </c>
      <c r="C17" s="33" t="s">
        <v>101</v>
      </c>
      <c r="D17" s="33" t="s">
        <v>77</v>
      </c>
      <c r="E17" s="33" t="s">
        <v>77</v>
      </c>
      <c r="F17" s="33" t="s">
        <v>77</v>
      </c>
      <c r="G17" s="33" t="s">
        <v>77</v>
      </c>
      <c r="H17" s="33" t="s">
        <v>77</v>
      </c>
      <c r="I17" s="33" t="s">
        <v>77</v>
      </c>
      <c r="J17" s="33" t="s">
        <v>77</v>
      </c>
      <c r="K17" s="33" t="s">
        <v>77</v>
      </c>
      <c r="L17" s="33" t="s">
        <v>77</v>
      </c>
      <c r="M17" s="33" t="s">
        <v>27</v>
      </c>
      <c r="N17" s="33">
        <v>1</v>
      </c>
      <c r="O17" s="33">
        <f>COUNTIF(C17:N17,$B$60)*4+COUNTIF(C17:N17,$B$61)*3+COUNTIF(C17:N17,$B$62)*2-N17</f>
        <v>38</v>
      </c>
      <c r="P17" s="34">
        <f>O17/T17</f>
        <v>0.95</v>
      </c>
      <c r="Q17" s="35" t="s">
        <v>29</v>
      </c>
      <c r="R17" s="36" t="s">
        <v>98</v>
      </c>
      <c r="S17" s="33" t="s">
        <v>88</v>
      </c>
      <c r="T17" s="37">
        <v>40</v>
      </c>
    </row>
    <row r="18" spans="1:20" ht="24.75">
      <c r="A18" s="27">
        <v>17</v>
      </c>
      <c r="B18" s="3" t="s">
        <v>117</v>
      </c>
      <c r="C18" s="4" t="s">
        <v>77</v>
      </c>
      <c r="D18" s="4" t="s">
        <v>101</v>
      </c>
      <c r="E18" s="4" t="s">
        <v>77</v>
      </c>
      <c r="F18" s="4" t="s">
        <v>101</v>
      </c>
      <c r="G18" s="4" t="s">
        <v>77</v>
      </c>
      <c r="H18" s="4" t="s">
        <v>77</v>
      </c>
      <c r="I18" s="4" t="s">
        <v>77</v>
      </c>
      <c r="J18" s="4" t="s">
        <v>77</v>
      </c>
      <c r="K18" s="4" t="s">
        <v>77</v>
      </c>
      <c r="L18" s="4" t="s">
        <v>101</v>
      </c>
      <c r="M18" s="4" t="s">
        <v>101</v>
      </c>
      <c r="N18" s="4">
        <v>2</v>
      </c>
      <c r="O18" s="4">
        <f>COUNTIF(C18:N18,$B$60)*4+COUNTIF(C18:N18,$B$61)*3+COUNTIF(C18:N18,$B$62)*2-N18</f>
        <v>38</v>
      </c>
      <c r="P18" s="28">
        <f>O18/T18</f>
        <v>0.95</v>
      </c>
      <c r="Q18" s="29" t="s">
        <v>29</v>
      </c>
      <c r="R18" s="5" t="s">
        <v>118</v>
      </c>
      <c r="S18" s="4" t="s">
        <v>119</v>
      </c>
      <c r="T18" s="30">
        <v>40</v>
      </c>
    </row>
    <row r="19" spans="1:20" ht="36">
      <c r="A19" s="27">
        <v>18</v>
      </c>
      <c r="B19" s="3" t="s">
        <v>120</v>
      </c>
      <c r="C19" s="4" t="s">
        <v>77</v>
      </c>
      <c r="D19" s="4" t="s">
        <v>77</v>
      </c>
      <c r="E19" s="4" t="s">
        <v>77</v>
      </c>
      <c r="F19" s="4" t="s">
        <v>101</v>
      </c>
      <c r="G19" s="4" t="s">
        <v>77</v>
      </c>
      <c r="H19" s="4" t="s">
        <v>77</v>
      </c>
      <c r="I19" s="4" t="s">
        <v>77</v>
      </c>
      <c r="J19" s="4" t="s">
        <v>77</v>
      </c>
      <c r="K19" s="4" t="s">
        <v>101</v>
      </c>
      <c r="L19" s="4" t="s">
        <v>101</v>
      </c>
      <c r="M19" s="4" t="s">
        <v>101</v>
      </c>
      <c r="N19" s="4">
        <v>2</v>
      </c>
      <c r="O19" s="4">
        <f>COUNTIF(C19:N19,$B$60)*4+COUNTIF(C19:N19,$B$61)*3+COUNTIF(C19:N19,$B$62)*2-N19</f>
        <v>38</v>
      </c>
      <c r="P19" s="28">
        <f>O19/T19</f>
        <v>0.95</v>
      </c>
      <c r="Q19" s="29" t="s">
        <v>29</v>
      </c>
      <c r="R19" s="31" t="s">
        <v>121</v>
      </c>
      <c r="S19" s="4" t="s">
        <v>119</v>
      </c>
      <c r="T19" s="42">
        <v>40</v>
      </c>
    </row>
    <row r="20" spans="1:20" ht="24.75">
      <c r="A20" s="27">
        <v>19</v>
      </c>
      <c r="B20" s="32" t="s">
        <v>122</v>
      </c>
      <c r="C20" s="33" t="s">
        <v>77</v>
      </c>
      <c r="D20" s="33" t="s">
        <v>77</v>
      </c>
      <c r="E20" s="33" t="s">
        <v>101</v>
      </c>
      <c r="F20" s="33" t="s">
        <v>77</v>
      </c>
      <c r="G20" s="33" t="s">
        <v>77</v>
      </c>
      <c r="H20" s="33" t="s">
        <v>101</v>
      </c>
      <c r="I20" s="33" t="s">
        <v>77</v>
      </c>
      <c r="J20" s="33" t="s">
        <v>77</v>
      </c>
      <c r="K20" s="33" t="s">
        <v>77</v>
      </c>
      <c r="L20" s="33" t="s">
        <v>101</v>
      </c>
      <c r="M20" s="33" t="s">
        <v>77</v>
      </c>
      <c r="N20" s="33">
        <v>0</v>
      </c>
      <c r="O20" s="33">
        <f>COUNTIF(C20:N20,$B$60)*4+COUNTIF(C20:N20,$B$61)*3+COUNTIF(C20:N20,$B$62)*2-N20</f>
        <v>41</v>
      </c>
      <c r="P20" s="34">
        <f>O20/T20</f>
        <v>0.9318181818181818</v>
      </c>
      <c r="Q20" s="39" t="s">
        <v>29</v>
      </c>
      <c r="R20" s="36" t="s">
        <v>123</v>
      </c>
      <c r="S20" s="33" t="s">
        <v>88</v>
      </c>
      <c r="T20" s="37">
        <v>44</v>
      </c>
    </row>
    <row r="21" spans="1:20" ht="36" customHeight="1">
      <c r="A21" s="27">
        <v>20</v>
      </c>
      <c r="B21" s="3" t="s">
        <v>124</v>
      </c>
      <c r="C21" s="4" t="s">
        <v>77</v>
      </c>
      <c r="D21" s="4" t="s">
        <v>77</v>
      </c>
      <c r="E21" s="4" t="s">
        <v>77</v>
      </c>
      <c r="F21" s="4" t="s">
        <v>77</v>
      </c>
      <c r="G21" s="4" t="s">
        <v>77</v>
      </c>
      <c r="H21" s="4" t="s">
        <v>77</v>
      </c>
      <c r="I21" s="4" t="s">
        <v>101</v>
      </c>
      <c r="J21" s="4" t="s">
        <v>101</v>
      </c>
      <c r="K21" s="4" t="s">
        <v>77</v>
      </c>
      <c r="L21" s="4" t="s">
        <v>101</v>
      </c>
      <c r="M21" s="4" t="s">
        <v>77</v>
      </c>
      <c r="N21" s="4">
        <v>0</v>
      </c>
      <c r="O21" s="4">
        <f>COUNTIF(C21:N21,$B$60)*4+COUNTIF(C21:N21,$B$61)*3+COUNTIF(C21:N21,$B$62)*2-N21</f>
        <v>41</v>
      </c>
      <c r="P21" s="28">
        <f>O21/T21</f>
        <v>0.9318181818181818</v>
      </c>
      <c r="Q21" s="29" t="s">
        <v>29</v>
      </c>
      <c r="R21" s="5" t="s">
        <v>125</v>
      </c>
      <c r="S21" s="4" t="s">
        <v>105</v>
      </c>
      <c r="T21" s="30">
        <v>44</v>
      </c>
    </row>
    <row r="22" spans="1:20" ht="24.75">
      <c r="A22" s="27">
        <v>21</v>
      </c>
      <c r="B22" s="3" t="s">
        <v>126</v>
      </c>
      <c r="C22" s="4" t="s">
        <v>77</v>
      </c>
      <c r="D22" s="4" t="s">
        <v>77</v>
      </c>
      <c r="E22" s="4" t="s">
        <v>77</v>
      </c>
      <c r="F22" s="4" t="s">
        <v>77</v>
      </c>
      <c r="G22" s="4" t="s">
        <v>77</v>
      </c>
      <c r="H22" s="4" t="s">
        <v>101</v>
      </c>
      <c r="I22" s="4" t="s">
        <v>77</v>
      </c>
      <c r="J22" s="4" t="s">
        <v>77</v>
      </c>
      <c r="K22" s="4" t="s">
        <v>77</v>
      </c>
      <c r="L22" s="4" t="s">
        <v>77</v>
      </c>
      <c r="M22" s="4" t="s">
        <v>101</v>
      </c>
      <c r="N22" s="4">
        <v>1</v>
      </c>
      <c r="O22" s="4">
        <f>COUNTIF(C22:N22,$B$60)*4+COUNTIF(C22:N22,$B$61)*3+COUNTIF(C22:N22,$B$62)*2-N22</f>
        <v>41</v>
      </c>
      <c r="P22" s="43">
        <f>O22/T22</f>
        <v>0.9318181818181818</v>
      </c>
      <c r="Q22" s="29" t="s">
        <v>29</v>
      </c>
      <c r="R22" s="5" t="s">
        <v>127</v>
      </c>
      <c r="S22" s="4" t="s">
        <v>105</v>
      </c>
      <c r="T22" s="30">
        <v>44</v>
      </c>
    </row>
    <row r="23" spans="1:20" ht="24.75">
      <c r="A23" s="27">
        <v>22</v>
      </c>
      <c r="B23" s="32" t="s">
        <v>128</v>
      </c>
      <c r="C23" s="33" t="s">
        <v>101</v>
      </c>
      <c r="D23" s="33" t="s">
        <v>77</v>
      </c>
      <c r="E23" s="33" t="s">
        <v>101</v>
      </c>
      <c r="F23" s="33" t="s">
        <v>77</v>
      </c>
      <c r="G23" s="33" t="s">
        <v>77</v>
      </c>
      <c r="H23" s="33" t="s">
        <v>77</v>
      </c>
      <c r="I23" s="33" t="s">
        <v>77</v>
      </c>
      <c r="J23" s="33" t="s">
        <v>77</v>
      </c>
      <c r="K23" s="33" t="s">
        <v>77</v>
      </c>
      <c r="L23" s="33" t="s">
        <v>77</v>
      </c>
      <c r="M23" s="33" t="s">
        <v>27</v>
      </c>
      <c r="N23" s="33">
        <v>1</v>
      </c>
      <c r="O23" s="33">
        <f>COUNTIF(C23:N23,$B$60)*4+COUNTIF(C23:N23,$B$61)*3+COUNTIF(C23:N23,$B$62)*2-N23</f>
        <v>37</v>
      </c>
      <c r="P23" s="41">
        <f>O23/T23</f>
        <v>0.925</v>
      </c>
      <c r="Q23" s="35" t="s">
        <v>29</v>
      </c>
      <c r="R23" s="36" t="s">
        <v>129</v>
      </c>
      <c r="S23" s="33" t="s">
        <v>88</v>
      </c>
      <c r="T23" s="37">
        <v>40</v>
      </c>
    </row>
    <row r="24" spans="1:20" ht="24.75">
      <c r="A24" s="27">
        <v>23</v>
      </c>
      <c r="B24" s="32" t="s">
        <v>130</v>
      </c>
      <c r="C24" s="33" t="s">
        <v>77</v>
      </c>
      <c r="D24" s="33" t="s">
        <v>77</v>
      </c>
      <c r="E24" s="33" t="s">
        <v>131</v>
      </c>
      <c r="F24" s="33" t="s">
        <v>101</v>
      </c>
      <c r="G24" s="33" t="s">
        <v>101</v>
      </c>
      <c r="H24" s="33" t="s">
        <v>77</v>
      </c>
      <c r="I24" s="33" t="s">
        <v>77</v>
      </c>
      <c r="J24" s="33" t="s">
        <v>77</v>
      </c>
      <c r="K24" s="33" t="s">
        <v>77</v>
      </c>
      <c r="L24" s="33" t="s">
        <v>77</v>
      </c>
      <c r="M24" s="33" t="s">
        <v>77</v>
      </c>
      <c r="N24" s="33">
        <v>0</v>
      </c>
      <c r="O24" s="33">
        <f>COUNTIF(C24:N24,$B$60)*4+COUNTIF(C24:N24,$B$61)*3+COUNTIF(C24:N24,$B$62)*2-N24</f>
        <v>40</v>
      </c>
      <c r="P24" s="34">
        <f>O24/T24</f>
        <v>0.9090909090909091</v>
      </c>
      <c r="Q24" s="39" t="s">
        <v>29</v>
      </c>
      <c r="R24" s="36" t="s">
        <v>132</v>
      </c>
      <c r="S24" s="33" t="s">
        <v>88</v>
      </c>
      <c r="T24" s="37">
        <v>44</v>
      </c>
    </row>
    <row r="25" spans="1:20" ht="24" customHeight="1">
      <c r="A25" s="27">
        <v>24</v>
      </c>
      <c r="B25" s="3" t="s">
        <v>133</v>
      </c>
      <c r="C25" s="4" t="s">
        <v>77</v>
      </c>
      <c r="D25" s="4" t="s">
        <v>131</v>
      </c>
      <c r="E25" s="4" t="s">
        <v>77</v>
      </c>
      <c r="F25" s="4" t="s">
        <v>77</v>
      </c>
      <c r="G25" s="4" t="s">
        <v>77</v>
      </c>
      <c r="H25" s="4" t="s">
        <v>77</v>
      </c>
      <c r="I25" s="4" t="s">
        <v>77</v>
      </c>
      <c r="J25" s="4" t="s">
        <v>77</v>
      </c>
      <c r="K25" s="4" t="s">
        <v>77</v>
      </c>
      <c r="L25" s="4" t="s">
        <v>77</v>
      </c>
      <c r="M25" s="4" t="s">
        <v>77</v>
      </c>
      <c r="N25" s="4">
        <v>2</v>
      </c>
      <c r="O25" s="4">
        <f>COUNTIF(C25:N25,$B$60)*4+COUNTIF(C25:N25,$B$61)*3+COUNTIF(C25:N25,$B$62)*2-N25</f>
        <v>40</v>
      </c>
      <c r="P25" s="28">
        <f>O25/T25</f>
        <v>0.9090909090909091</v>
      </c>
      <c r="Q25" s="29" t="s">
        <v>29</v>
      </c>
      <c r="R25" s="5" t="s">
        <v>134</v>
      </c>
      <c r="S25" s="4" t="s">
        <v>105</v>
      </c>
      <c r="T25" s="30">
        <v>44</v>
      </c>
    </row>
    <row r="26" spans="1:20" ht="24.75">
      <c r="A26" s="27">
        <v>25</v>
      </c>
      <c r="B26" s="3" t="s">
        <v>135</v>
      </c>
      <c r="C26" s="4" t="s">
        <v>77</v>
      </c>
      <c r="D26" s="4" t="s">
        <v>101</v>
      </c>
      <c r="E26" s="4" t="s">
        <v>77</v>
      </c>
      <c r="F26" s="4" t="s">
        <v>77</v>
      </c>
      <c r="G26" s="4" t="s">
        <v>77</v>
      </c>
      <c r="H26" s="4" t="s">
        <v>77</v>
      </c>
      <c r="I26" s="4" t="s">
        <v>101</v>
      </c>
      <c r="J26" s="4" t="s">
        <v>101</v>
      </c>
      <c r="K26" s="4" t="s">
        <v>77</v>
      </c>
      <c r="L26" s="4" t="s">
        <v>77</v>
      </c>
      <c r="M26" s="4" t="s">
        <v>77</v>
      </c>
      <c r="N26" s="4">
        <v>1</v>
      </c>
      <c r="O26" s="4">
        <f>COUNTIF(C26:N26,$B$60)*4+COUNTIF(C26:N26,$B$61)*3+COUNTIF(C26:N26,$B$62)*2-N26</f>
        <v>40</v>
      </c>
      <c r="P26" s="28">
        <v>0.909</v>
      </c>
      <c r="Q26" s="29" t="s">
        <v>29</v>
      </c>
      <c r="R26" s="31" t="s">
        <v>136</v>
      </c>
      <c r="S26" s="4" t="s">
        <v>105</v>
      </c>
      <c r="T26" s="30">
        <v>44</v>
      </c>
    </row>
    <row r="27" spans="1:20" ht="27.75">
      <c r="A27" s="27">
        <v>26</v>
      </c>
      <c r="B27" s="44" t="s">
        <v>137</v>
      </c>
      <c r="C27" s="4" t="s">
        <v>77</v>
      </c>
      <c r="D27" s="4" t="s">
        <v>77</v>
      </c>
      <c r="E27" s="4" t="s">
        <v>101</v>
      </c>
      <c r="F27" s="4" t="s">
        <v>77</v>
      </c>
      <c r="G27" s="4" t="s">
        <v>77</v>
      </c>
      <c r="H27" s="4" t="s">
        <v>77</v>
      </c>
      <c r="I27" s="4" t="s">
        <v>77</v>
      </c>
      <c r="J27" s="4" t="s">
        <v>27</v>
      </c>
      <c r="K27" s="4" t="s">
        <v>27</v>
      </c>
      <c r="L27" s="4" t="s">
        <v>131</v>
      </c>
      <c r="M27" s="4" t="s">
        <v>27</v>
      </c>
      <c r="N27" s="4">
        <v>0</v>
      </c>
      <c r="O27" s="4">
        <v>29</v>
      </c>
      <c r="P27" s="28">
        <v>0.9059999999999999</v>
      </c>
      <c r="Q27" s="45" t="s">
        <v>29</v>
      </c>
      <c r="R27" s="5" t="s">
        <v>138</v>
      </c>
      <c r="S27" s="5" t="s">
        <v>138</v>
      </c>
      <c r="T27" s="30">
        <v>32</v>
      </c>
    </row>
    <row r="28" spans="1:20" ht="24.75">
      <c r="A28" s="27">
        <v>27</v>
      </c>
      <c r="B28" s="3" t="s">
        <v>139</v>
      </c>
      <c r="C28" s="4" t="s">
        <v>101</v>
      </c>
      <c r="D28" s="4" t="s">
        <v>101</v>
      </c>
      <c r="E28" s="4" t="s">
        <v>77</v>
      </c>
      <c r="F28" s="4" t="s">
        <v>77</v>
      </c>
      <c r="G28" s="4" t="s">
        <v>77</v>
      </c>
      <c r="H28" s="4" t="s">
        <v>77</v>
      </c>
      <c r="I28" s="4" t="s">
        <v>77</v>
      </c>
      <c r="J28" s="4" t="s">
        <v>101</v>
      </c>
      <c r="K28" s="4" t="s">
        <v>101</v>
      </c>
      <c r="L28" s="4" t="s">
        <v>101</v>
      </c>
      <c r="M28" s="4" t="s">
        <v>77</v>
      </c>
      <c r="N28" s="4">
        <v>0</v>
      </c>
      <c r="O28" s="4">
        <f>COUNTIF(C28:N28,$B$60)*4+COUNTIF(C28:N28,$B$61)*3+COUNTIF(C28:N28,$B$62)*2-N28</f>
        <v>39</v>
      </c>
      <c r="P28" s="28">
        <f>O28/T28</f>
        <v>0.8863636363636364</v>
      </c>
      <c r="Q28" s="29" t="s">
        <v>29</v>
      </c>
      <c r="R28" s="5" t="s">
        <v>134</v>
      </c>
      <c r="S28" s="4" t="s">
        <v>105</v>
      </c>
      <c r="T28" s="30">
        <v>44</v>
      </c>
    </row>
    <row r="29" spans="1:20" ht="24.75">
      <c r="A29" s="27">
        <v>28</v>
      </c>
      <c r="B29" s="32" t="s">
        <v>140</v>
      </c>
      <c r="C29" s="33" t="s">
        <v>77</v>
      </c>
      <c r="D29" s="33" t="s">
        <v>101</v>
      </c>
      <c r="E29" s="33" t="s">
        <v>77</v>
      </c>
      <c r="F29" s="33" t="s">
        <v>101</v>
      </c>
      <c r="G29" s="33" t="s">
        <v>77</v>
      </c>
      <c r="H29" s="33" t="s">
        <v>77</v>
      </c>
      <c r="I29" s="33" t="s">
        <v>77</v>
      </c>
      <c r="J29" s="33" t="s">
        <v>77</v>
      </c>
      <c r="K29" s="33" t="s">
        <v>101</v>
      </c>
      <c r="L29" s="33" t="s">
        <v>77</v>
      </c>
      <c r="M29" s="33" t="s">
        <v>77</v>
      </c>
      <c r="N29" s="33">
        <v>2</v>
      </c>
      <c r="O29" s="33">
        <f>COUNTIF(C29:N29,$B$60)*4+COUNTIF(C29:N29,$B$61)*3+COUNTIF(C29:N29,$B$62)*2-N29</f>
        <v>39</v>
      </c>
      <c r="P29" s="34">
        <f>O29/T29</f>
        <v>0.8863636363636364</v>
      </c>
      <c r="Q29" s="39" t="s">
        <v>29</v>
      </c>
      <c r="R29" s="36" t="s">
        <v>125</v>
      </c>
      <c r="S29" s="33" t="s">
        <v>105</v>
      </c>
      <c r="T29" s="37">
        <v>44</v>
      </c>
    </row>
    <row r="30" spans="1:20" ht="24.75">
      <c r="A30" s="27">
        <v>29</v>
      </c>
      <c r="B30" s="32" t="s">
        <v>141</v>
      </c>
      <c r="C30" s="33" t="s">
        <v>77</v>
      </c>
      <c r="D30" s="33" t="s">
        <v>77</v>
      </c>
      <c r="E30" s="33" t="s">
        <v>131</v>
      </c>
      <c r="F30" s="33" t="s">
        <v>101</v>
      </c>
      <c r="G30" s="33" t="s">
        <v>77</v>
      </c>
      <c r="H30" s="33" t="s">
        <v>101</v>
      </c>
      <c r="I30" s="33" t="s">
        <v>77</v>
      </c>
      <c r="J30" s="33" t="s">
        <v>77</v>
      </c>
      <c r="K30" s="33" t="s">
        <v>77</v>
      </c>
      <c r="L30" s="33" t="s">
        <v>101</v>
      </c>
      <c r="M30" s="33" t="s">
        <v>27</v>
      </c>
      <c r="N30" s="33">
        <v>0</v>
      </c>
      <c r="O30" s="33">
        <f>COUNTIF(C30:N30,$B$60)*4+COUNTIF(C30:N30,$B$61)*3+COUNTIF(C30:N30,$B$62)*2-N30</f>
        <v>35</v>
      </c>
      <c r="P30" s="34">
        <f>O30/T30</f>
        <v>0.875</v>
      </c>
      <c r="Q30" s="35" t="s">
        <v>29</v>
      </c>
      <c r="R30" s="40" t="s">
        <v>142</v>
      </c>
      <c r="S30" s="33" t="s">
        <v>105</v>
      </c>
      <c r="T30" s="37">
        <v>40</v>
      </c>
    </row>
    <row r="31" spans="1:20" ht="20.25" customHeight="1">
      <c r="A31" s="27">
        <v>30</v>
      </c>
      <c r="B31" s="3" t="s">
        <v>143</v>
      </c>
      <c r="C31" s="4" t="s">
        <v>77</v>
      </c>
      <c r="D31" s="4" t="s">
        <v>77</v>
      </c>
      <c r="E31" s="4" t="s">
        <v>101</v>
      </c>
      <c r="F31" s="4" t="s">
        <v>77</v>
      </c>
      <c r="G31" s="4" t="s">
        <v>77</v>
      </c>
      <c r="H31" s="4" t="s">
        <v>101</v>
      </c>
      <c r="I31" s="4" t="s">
        <v>77</v>
      </c>
      <c r="J31" s="4" t="s">
        <v>101</v>
      </c>
      <c r="K31" s="4" t="s">
        <v>77</v>
      </c>
      <c r="L31" s="4" t="s">
        <v>77</v>
      </c>
      <c r="M31" s="4" t="s">
        <v>101</v>
      </c>
      <c r="N31" s="4">
        <v>2</v>
      </c>
      <c r="O31" s="4">
        <f>COUNTIF(C31:N31,$B$60)*4+COUNTIF(C31:N31,$B$61)*3+COUNTIF(C31:N31,$B$62)*2-N31</f>
        <v>38</v>
      </c>
      <c r="P31" s="28">
        <f>O31/T31</f>
        <v>0.8636363636363636</v>
      </c>
      <c r="Q31" s="29" t="s">
        <v>29</v>
      </c>
      <c r="R31" s="5" t="s">
        <v>134</v>
      </c>
      <c r="S31" s="4" t="s">
        <v>105</v>
      </c>
      <c r="T31" s="30">
        <v>44</v>
      </c>
    </row>
    <row r="32" spans="1:20" ht="24.75">
      <c r="A32" s="27">
        <v>31</v>
      </c>
      <c r="B32" s="3" t="s">
        <v>144</v>
      </c>
      <c r="C32" s="4" t="s">
        <v>77</v>
      </c>
      <c r="D32" s="4" t="s">
        <v>77</v>
      </c>
      <c r="E32" s="4" t="s">
        <v>101</v>
      </c>
      <c r="F32" s="4" t="s">
        <v>77</v>
      </c>
      <c r="G32" s="4" t="s">
        <v>77</v>
      </c>
      <c r="H32" s="4" t="s">
        <v>101</v>
      </c>
      <c r="I32" s="4" t="s">
        <v>101</v>
      </c>
      <c r="J32" s="4" t="s">
        <v>77</v>
      </c>
      <c r="K32" s="4" t="s">
        <v>77</v>
      </c>
      <c r="L32" s="4" t="s">
        <v>77</v>
      </c>
      <c r="M32" s="4" t="s">
        <v>101</v>
      </c>
      <c r="N32" s="4">
        <v>2</v>
      </c>
      <c r="O32" s="4">
        <f>COUNTIF(C32:N32,$B$60)*4+COUNTIF(C32:N32,$B$61)*3+COUNTIF(C32:N32,$B$62)*2-N32</f>
        <v>38</v>
      </c>
      <c r="P32" s="28">
        <f>O32/T32</f>
        <v>0.8636363636363636</v>
      </c>
      <c r="Q32" s="29" t="s">
        <v>29</v>
      </c>
      <c r="R32" s="31" t="s">
        <v>145</v>
      </c>
      <c r="S32" s="4" t="s">
        <v>105</v>
      </c>
      <c r="T32" s="30">
        <v>44</v>
      </c>
    </row>
    <row r="33" spans="1:20" ht="24.75">
      <c r="A33" s="27">
        <v>32</v>
      </c>
      <c r="B33" s="3" t="s">
        <v>146</v>
      </c>
      <c r="C33" s="4" t="s">
        <v>77</v>
      </c>
      <c r="D33" s="4" t="s">
        <v>101</v>
      </c>
      <c r="E33" s="4" t="s">
        <v>77</v>
      </c>
      <c r="F33" s="4" t="s">
        <v>77</v>
      </c>
      <c r="G33" s="4" t="s">
        <v>77</v>
      </c>
      <c r="H33" s="4" t="s">
        <v>101</v>
      </c>
      <c r="I33" s="4" t="s">
        <v>77</v>
      </c>
      <c r="J33" s="4" t="s">
        <v>77</v>
      </c>
      <c r="K33" s="4" t="s">
        <v>101</v>
      </c>
      <c r="L33" s="4" t="s">
        <v>77</v>
      </c>
      <c r="M33" s="4" t="s">
        <v>101</v>
      </c>
      <c r="N33" s="4">
        <v>2</v>
      </c>
      <c r="O33" s="4">
        <f>COUNTIF(C33:N33,$B$60)*4+COUNTIF(C33:N33,$B$61)*3+COUNTIF(C33:N33,$B$62)*2-N33</f>
        <v>38</v>
      </c>
      <c r="P33" s="28">
        <f>O33/T33</f>
        <v>0.8636363636363636</v>
      </c>
      <c r="Q33" s="29" t="s">
        <v>29</v>
      </c>
      <c r="R33" s="31" t="s">
        <v>147</v>
      </c>
      <c r="S33" s="4" t="s">
        <v>88</v>
      </c>
      <c r="T33" s="30">
        <v>44</v>
      </c>
    </row>
    <row r="34" spans="1:20" ht="24.75">
      <c r="A34" s="27">
        <v>33</v>
      </c>
      <c r="B34" s="3" t="s">
        <v>148</v>
      </c>
      <c r="C34" s="4" t="s">
        <v>101</v>
      </c>
      <c r="D34" s="4" t="s">
        <v>77</v>
      </c>
      <c r="E34" s="4" t="s">
        <v>77</v>
      </c>
      <c r="F34" s="4" t="s">
        <v>77</v>
      </c>
      <c r="G34" s="4" t="s">
        <v>77</v>
      </c>
      <c r="H34" s="4" t="s">
        <v>77</v>
      </c>
      <c r="I34" s="4" t="s">
        <v>77</v>
      </c>
      <c r="J34" s="4" t="s">
        <v>77</v>
      </c>
      <c r="K34" s="4" t="s">
        <v>101</v>
      </c>
      <c r="L34" s="4" t="s">
        <v>131</v>
      </c>
      <c r="M34" s="4" t="s">
        <v>77</v>
      </c>
      <c r="N34" s="4">
        <v>2</v>
      </c>
      <c r="O34" s="4">
        <f>COUNTIF(C34:N34,$B$60)*4+COUNTIF(C34:N34,$B$61)*3+COUNTIF(C34:N34,$B$62)*2-N34</f>
        <v>38</v>
      </c>
      <c r="P34" s="43">
        <f>O34/T34</f>
        <v>0.8636363636363636</v>
      </c>
      <c r="Q34" s="29" t="s">
        <v>29</v>
      </c>
      <c r="R34" s="31" t="s">
        <v>125</v>
      </c>
      <c r="S34" s="4" t="s">
        <v>105</v>
      </c>
      <c r="T34" s="30">
        <v>44</v>
      </c>
    </row>
    <row r="35" spans="1:20" ht="24.75">
      <c r="A35" s="27">
        <v>34</v>
      </c>
      <c r="B35" s="3" t="s">
        <v>149</v>
      </c>
      <c r="C35" s="4" t="s">
        <v>101</v>
      </c>
      <c r="D35" s="4" t="s">
        <v>77</v>
      </c>
      <c r="E35" s="4" t="s">
        <v>77</v>
      </c>
      <c r="F35" s="4" t="s">
        <v>77</v>
      </c>
      <c r="G35" s="4" t="s">
        <v>77</v>
      </c>
      <c r="H35" s="4" t="s">
        <v>77</v>
      </c>
      <c r="I35" s="4" t="s">
        <v>101</v>
      </c>
      <c r="J35" s="4" t="s">
        <v>77</v>
      </c>
      <c r="K35" s="4" t="s">
        <v>77</v>
      </c>
      <c r="L35" s="4" t="s">
        <v>101</v>
      </c>
      <c r="M35" s="4" t="s">
        <v>77</v>
      </c>
      <c r="N35" s="4">
        <v>3</v>
      </c>
      <c r="O35" s="4">
        <f>COUNTIF(C35:N35,$B$60)*4+COUNTIF(C35:N35,$B$61)*3+COUNTIF(C35:N35,$B$62)*2-N35</f>
        <v>38</v>
      </c>
      <c r="P35" s="28">
        <f>O35/T35</f>
        <v>0.8636363636363636</v>
      </c>
      <c r="Q35" s="29" t="s">
        <v>29</v>
      </c>
      <c r="R35" s="5" t="s">
        <v>150</v>
      </c>
      <c r="S35" s="4" t="s">
        <v>105</v>
      </c>
      <c r="T35" s="30">
        <v>44</v>
      </c>
    </row>
    <row r="36" spans="1:20" ht="24.75">
      <c r="A36" s="27">
        <v>35</v>
      </c>
      <c r="B36" s="3" t="s">
        <v>151</v>
      </c>
      <c r="C36" s="4" t="s">
        <v>77</v>
      </c>
      <c r="D36" s="4" t="s">
        <v>77</v>
      </c>
      <c r="E36" s="4" t="s">
        <v>77</v>
      </c>
      <c r="F36" s="4" t="s">
        <v>101</v>
      </c>
      <c r="G36" s="4" t="s">
        <v>77</v>
      </c>
      <c r="H36" s="4" t="s">
        <v>101</v>
      </c>
      <c r="I36" s="4" t="s">
        <v>101</v>
      </c>
      <c r="J36" s="4" t="s">
        <v>77</v>
      </c>
      <c r="K36" s="4" t="s">
        <v>77</v>
      </c>
      <c r="L36" s="4" t="s">
        <v>101</v>
      </c>
      <c r="M36" s="4" t="s">
        <v>27</v>
      </c>
      <c r="N36" s="4">
        <v>2</v>
      </c>
      <c r="O36" s="4">
        <f>COUNTIF(C36:N36,$B$60)*4+COUNTIF(C36:N36,$B$61)*3+COUNTIF(C36:N36,$B$62)*2-N36</f>
        <v>34</v>
      </c>
      <c r="P36" s="28">
        <v>0.85</v>
      </c>
      <c r="Q36" s="29" t="s">
        <v>22</v>
      </c>
      <c r="R36" s="31" t="s">
        <v>152</v>
      </c>
      <c r="S36" s="4" t="s">
        <v>105</v>
      </c>
      <c r="T36" s="30">
        <v>40</v>
      </c>
    </row>
    <row r="37" spans="1:20" ht="25.5">
      <c r="A37" s="27">
        <v>36</v>
      </c>
      <c r="B37" s="32" t="s">
        <v>153</v>
      </c>
      <c r="C37" s="33" t="s">
        <v>77</v>
      </c>
      <c r="D37" s="33" t="s">
        <v>77</v>
      </c>
      <c r="E37" s="33" t="s">
        <v>101</v>
      </c>
      <c r="F37" s="33" t="s">
        <v>77</v>
      </c>
      <c r="G37" s="33" t="s">
        <v>77</v>
      </c>
      <c r="H37" s="33" t="s">
        <v>101</v>
      </c>
      <c r="I37" s="33" t="s">
        <v>77</v>
      </c>
      <c r="J37" s="33" t="s">
        <v>77</v>
      </c>
      <c r="K37" s="33" t="s">
        <v>101</v>
      </c>
      <c r="L37" s="33" t="s">
        <v>101</v>
      </c>
      <c r="M37" s="33" t="s">
        <v>34</v>
      </c>
      <c r="N37" s="33">
        <v>2</v>
      </c>
      <c r="O37" s="33">
        <f>COUNTIF(C37:N37,$B$60)*4+COUNTIF(C37:N37,$B$61)*3+COUNTIF(C37:N37,$B$62)*2-N37</f>
        <v>34</v>
      </c>
      <c r="P37" s="34">
        <f>O37/T37</f>
        <v>0.85</v>
      </c>
      <c r="Q37" s="35" t="s">
        <v>22</v>
      </c>
      <c r="R37" s="36" t="s">
        <v>142</v>
      </c>
      <c r="S37" s="33" t="s">
        <v>105</v>
      </c>
      <c r="T37" s="46">
        <v>40</v>
      </c>
    </row>
    <row r="38" spans="1:31" ht="22.5" customHeight="1">
      <c r="A38" s="27">
        <v>37</v>
      </c>
      <c r="B38" s="3" t="s">
        <v>154</v>
      </c>
      <c r="C38" s="4" t="s">
        <v>101</v>
      </c>
      <c r="D38" s="4" t="s">
        <v>77</v>
      </c>
      <c r="E38" s="4" t="s">
        <v>101</v>
      </c>
      <c r="F38" s="4" t="s">
        <v>77</v>
      </c>
      <c r="G38" s="4" t="s">
        <v>77</v>
      </c>
      <c r="H38" s="4" t="s">
        <v>77</v>
      </c>
      <c r="I38" s="4" t="s">
        <v>77</v>
      </c>
      <c r="J38" s="4" t="s">
        <v>101</v>
      </c>
      <c r="K38" s="4" t="s">
        <v>77</v>
      </c>
      <c r="L38" s="4" t="s">
        <v>77</v>
      </c>
      <c r="M38" s="4" t="s">
        <v>34</v>
      </c>
      <c r="N38" s="4">
        <v>3</v>
      </c>
      <c r="O38" s="4">
        <f>COUNTIF(C38:N38,$B$60)*4+COUNTIF(C38:N38,$B$61)*3+COUNTIF(C38:N38,$B$62)*2-N38</f>
        <v>34</v>
      </c>
      <c r="P38" s="43">
        <f>O38/T38</f>
        <v>0.85</v>
      </c>
      <c r="Q38" s="29" t="s">
        <v>22</v>
      </c>
      <c r="R38" s="5" t="s">
        <v>155</v>
      </c>
      <c r="S38" s="4" t="s">
        <v>105</v>
      </c>
      <c r="T38" s="30">
        <v>40</v>
      </c>
      <c r="U38" s="47"/>
      <c r="V38" s="47"/>
      <c r="W38" s="47"/>
      <c r="X38" s="47"/>
      <c r="Y38" s="47"/>
      <c r="Z38" s="47"/>
      <c r="AA38" s="47"/>
      <c r="AB38" s="47"/>
      <c r="AC38" s="47"/>
      <c r="AD38" s="47"/>
      <c r="AE38" s="47"/>
    </row>
    <row r="39" spans="1:20" ht="24.75">
      <c r="A39" s="27">
        <v>38</v>
      </c>
      <c r="B39" s="3" t="s">
        <v>156</v>
      </c>
      <c r="C39" s="4" t="s">
        <v>77</v>
      </c>
      <c r="D39" s="4" t="s">
        <v>77</v>
      </c>
      <c r="E39" s="4" t="s">
        <v>77</v>
      </c>
      <c r="F39" s="4" t="s">
        <v>77</v>
      </c>
      <c r="G39" s="4" t="s">
        <v>77</v>
      </c>
      <c r="H39" s="4" t="s">
        <v>101</v>
      </c>
      <c r="I39" s="4" t="s">
        <v>101</v>
      </c>
      <c r="J39" s="4" t="s">
        <v>77</v>
      </c>
      <c r="K39" s="4" t="s">
        <v>101</v>
      </c>
      <c r="L39" s="4" t="s">
        <v>77</v>
      </c>
      <c r="M39" s="4" t="s">
        <v>27</v>
      </c>
      <c r="N39" s="4">
        <v>3</v>
      </c>
      <c r="O39" s="4">
        <f>COUNTIF(C39:N39,$B$60)*4+COUNTIF(C39:N39,$B$61)*3+COUNTIF(C39:N39,$B$62)*2-N39</f>
        <v>34</v>
      </c>
      <c r="P39" s="28">
        <f>O39/T39</f>
        <v>0.85</v>
      </c>
      <c r="Q39" s="29" t="s">
        <v>22</v>
      </c>
      <c r="R39" s="31" t="s">
        <v>98</v>
      </c>
      <c r="S39" s="4" t="s">
        <v>88</v>
      </c>
      <c r="T39" s="30">
        <v>40</v>
      </c>
    </row>
    <row r="40" spans="1:20" ht="24.75">
      <c r="A40" s="27">
        <v>39</v>
      </c>
      <c r="B40" s="3" t="s">
        <v>157</v>
      </c>
      <c r="C40" s="4" t="s">
        <v>101</v>
      </c>
      <c r="D40" s="4" t="s">
        <v>101</v>
      </c>
      <c r="E40" s="4" t="s">
        <v>77</v>
      </c>
      <c r="F40" s="4" t="s">
        <v>77</v>
      </c>
      <c r="G40" s="4" t="s">
        <v>77</v>
      </c>
      <c r="H40" s="4" t="s">
        <v>101</v>
      </c>
      <c r="I40" s="4" t="s">
        <v>101</v>
      </c>
      <c r="J40" s="4" t="s">
        <v>77</v>
      </c>
      <c r="K40" s="4" t="s">
        <v>77</v>
      </c>
      <c r="L40" s="4" t="s">
        <v>77</v>
      </c>
      <c r="M40" s="4" t="s">
        <v>101</v>
      </c>
      <c r="N40" s="4">
        <v>2</v>
      </c>
      <c r="O40" s="4">
        <f>COUNTIF(C40:N40,$B$60)*4+COUNTIF(C40:N40,$B$61)*3+COUNTIF(C40:N40,$B$62)*2-N40</f>
        <v>37</v>
      </c>
      <c r="P40" s="43">
        <f>O39/T39</f>
        <v>0.85</v>
      </c>
      <c r="Q40" s="29" t="s">
        <v>22</v>
      </c>
      <c r="R40" s="31" t="s">
        <v>136</v>
      </c>
      <c r="S40" s="4" t="s">
        <v>105</v>
      </c>
      <c r="T40" s="30">
        <v>44</v>
      </c>
    </row>
    <row r="41" spans="1:20" ht="24.75">
      <c r="A41" s="27">
        <v>40</v>
      </c>
      <c r="B41" s="3" t="s">
        <v>158</v>
      </c>
      <c r="C41" s="4" t="s">
        <v>101</v>
      </c>
      <c r="D41" s="4" t="s">
        <v>101</v>
      </c>
      <c r="E41" s="4" t="s">
        <v>77</v>
      </c>
      <c r="F41" s="4" t="s">
        <v>77</v>
      </c>
      <c r="G41" s="4" t="s">
        <v>77</v>
      </c>
      <c r="H41" s="4" t="s">
        <v>101</v>
      </c>
      <c r="I41" s="4" t="s">
        <v>77</v>
      </c>
      <c r="J41" s="4" t="s">
        <v>77</v>
      </c>
      <c r="K41" s="4" t="s">
        <v>77</v>
      </c>
      <c r="L41" s="4" t="s">
        <v>101</v>
      </c>
      <c r="M41" s="4" t="s">
        <v>77</v>
      </c>
      <c r="N41" s="4">
        <v>3</v>
      </c>
      <c r="O41" s="4">
        <f>COUNTIF(C41:N41,$B$60)*4+COUNTIF(C41:N41,$B$61)*3+COUNTIF(C41:N41,$B$62)*2-N41</f>
        <v>37</v>
      </c>
      <c r="P41" s="28">
        <f>O41/T41</f>
        <v>0.8409090909090909</v>
      </c>
      <c r="Q41" s="29" t="s">
        <v>22</v>
      </c>
      <c r="R41" s="31" t="s">
        <v>125</v>
      </c>
      <c r="S41" s="4" t="s">
        <v>105</v>
      </c>
      <c r="T41" s="30">
        <v>44</v>
      </c>
    </row>
    <row r="42" spans="1:20" ht="24.75">
      <c r="A42" s="27">
        <v>41</v>
      </c>
      <c r="B42" s="48" t="s">
        <v>159</v>
      </c>
      <c r="C42" s="4" t="s">
        <v>101</v>
      </c>
      <c r="D42" s="4" t="s">
        <v>77</v>
      </c>
      <c r="E42" s="4" t="s">
        <v>101</v>
      </c>
      <c r="F42" s="4" t="s">
        <v>77</v>
      </c>
      <c r="G42" s="4" t="s">
        <v>77</v>
      </c>
      <c r="H42" s="4" t="s">
        <v>77</v>
      </c>
      <c r="I42" s="4" t="s">
        <v>101</v>
      </c>
      <c r="J42" s="4" t="s">
        <v>77</v>
      </c>
      <c r="K42" s="4" t="s">
        <v>77</v>
      </c>
      <c r="L42" s="4" t="s">
        <v>101</v>
      </c>
      <c r="M42" s="4" t="s">
        <v>77</v>
      </c>
      <c r="N42" s="4">
        <v>3</v>
      </c>
      <c r="O42" s="4">
        <f>COUNTIF(C42:N42,$B$60)*4+COUNTIF(C42:N42,$B$61)*3+COUNTIF(C42:N42,$B$62)*2-N42</f>
        <v>37</v>
      </c>
      <c r="P42" s="43">
        <f>O42/T42</f>
        <v>0.8409090909090909</v>
      </c>
      <c r="Q42" s="29" t="s">
        <v>22</v>
      </c>
      <c r="R42" s="31" t="s">
        <v>160</v>
      </c>
      <c r="S42" s="4" t="s">
        <v>105</v>
      </c>
      <c r="T42" s="42">
        <v>44</v>
      </c>
    </row>
    <row r="43" spans="1:20" ht="24.75">
      <c r="A43" s="27">
        <v>42</v>
      </c>
      <c r="B43" s="3" t="s">
        <v>161</v>
      </c>
      <c r="C43" s="4" t="s">
        <v>101</v>
      </c>
      <c r="D43" s="4" t="s">
        <v>101</v>
      </c>
      <c r="E43" s="4" t="s">
        <v>101</v>
      </c>
      <c r="F43" s="4" t="s">
        <v>77</v>
      </c>
      <c r="G43" s="4" t="s">
        <v>77</v>
      </c>
      <c r="H43" s="4" t="s">
        <v>101</v>
      </c>
      <c r="I43" s="4" t="s">
        <v>77</v>
      </c>
      <c r="J43" s="4" t="s">
        <v>77</v>
      </c>
      <c r="K43" s="4" t="s">
        <v>101</v>
      </c>
      <c r="L43" s="4" t="s">
        <v>77</v>
      </c>
      <c r="M43" s="4" t="s">
        <v>27</v>
      </c>
      <c r="N43" s="4">
        <v>2</v>
      </c>
      <c r="O43" s="4">
        <f>COUNTIF(C43:N43,$B$60)*4+COUNTIF(C43:N43,$B$61)*3+COUNTIF(C43:N43,$B$62)*2-N43</f>
        <v>33</v>
      </c>
      <c r="P43" s="28">
        <f>O43/T43</f>
        <v>0.825</v>
      </c>
      <c r="Q43" s="29" t="s">
        <v>22</v>
      </c>
      <c r="R43" s="31" t="s">
        <v>155</v>
      </c>
      <c r="S43" s="4" t="s">
        <v>105</v>
      </c>
      <c r="T43" s="30">
        <v>40</v>
      </c>
    </row>
    <row r="44" spans="1:20" ht="24.75">
      <c r="A44" s="27">
        <v>43</v>
      </c>
      <c r="B44" s="32" t="s">
        <v>162</v>
      </c>
      <c r="C44" s="33" t="s">
        <v>77</v>
      </c>
      <c r="D44" s="33" t="s">
        <v>101</v>
      </c>
      <c r="E44" s="33" t="s">
        <v>77</v>
      </c>
      <c r="F44" s="33" t="s">
        <v>101</v>
      </c>
      <c r="G44" s="33" t="s">
        <v>77</v>
      </c>
      <c r="H44" s="33" t="s">
        <v>101</v>
      </c>
      <c r="I44" s="33" t="s">
        <v>101</v>
      </c>
      <c r="J44" s="33" t="s">
        <v>77</v>
      </c>
      <c r="K44" s="33" t="s">
        <v>77</v>
      </c>
      <c r="L44" s="33" t="s">
        <v>77</v>
      </c>
      <c r="M44" s="33" t="s">
        <v>27</v>
      </c>
      <c r="N44" s="33">
        <v>3</v>
      </c>
      <c r="O44" s="33">
        <f>COUNTIF(C44:N44,$B$60)*4+COUNTIF(C44:N44,$B$61)*3+COUNTIF(C44:N44,$B$62)*2-N44</f>
        <v>33</v>
      </c>
      <c r="P44" s="41">
        <f>O44/T44</f>
        <v>0.825</v>
      </c>
      <c r="Q44" s="39" t="s">
        <v>22</v>
      </c>
      <c r="R44" s="40" t="s">
        <v>129</v>
      </c>
      <c r="S44" s="33" t="s">
        <v>88</v>
      </c>
      <c r="T44" s="37">
        <v>40</v>
      </c>
    </row>
    <row r="45" spans="1:20" ht="26.25">
      <c r="A45" s="27">
        <v>44</v>
      </c>
      <c r="B45" s="32" t="s">
        <v>163</v>
      </c>
      <c r="C45" s="33" t="s">
        <v>77</v>
      </c>
      <c r="D45" s="33" t="s">
        <v>101</v>
      </c>
      <c r="E45" s="33" t="s">
        <v>101</v>
      </c>
      <c r="F45" s="33" t="s">
        <v>101</v>
      </c>
      <c r="G45" s="33" t="s">
        <v>77</v>
      </c>
      <c r="H45" s="33" t="s">
        <v>101</v>
      </c>
      <c r="I45" s="33" t="s">
        <v>77</v>
      </c>
      <c r="J45" s="33" t="s">
        <v>77</v>
      </c>
      <c r="K45" s="33" t="s">
        <v>101</v>
      </c>
      <c r="L45" s="33" t="s">
        <v>101</v>
      </c>
      <c r="M45" s="33" t="s">
        <v>34</v>
      </c>
      <c r="N45" s="33">
        <v>2</v>
      </c>
      <c r="O45" s="33">
        <f>COUNTIF(C45:N45,$B$60)*4+COUNTIF(C45:N45,$B$61)*3+COUNTIF(C45:N45,$B$62)*2-N45</f>
        <v>32</v>
      </c>
      <c r="P45" s="34">
        <f>O45/T45</f>
        <v>0.8</v>
      </c>
      <c r="Q45" s="35" t="s">
        <v>22</v>
      </c>
      <c r="R45" s="36" t="s">
        <v>107</v>
      </c>
      <c r="S45" s="33" t="s">
        <v>105</v>
      </c>
      <c r="T45" s="37">
        <v>40</v>
      </c>
    </row>
    <row r="46" spans="1:20" ht="26.25">
      <c r="A46" s="27">
        <v>45</v>
      </c>
      <c r="B46" s="3" t="s">
        <v>164</v>
      </c>
      <c r="C46" s="4" t="s">
        <v>77</v>
      </c>
      <c r="D46" s="4" t="s">
        <v>101</v>
      </c>
      <c r="E46" s="4" t="s">
        <v>101</v>
      </c>
      <c r="F46" s="4" t="s">
        <v>101</v>
      </c>
      <c r="G46" s="4" t="s">
        <v>101</v>
      </c>
      <c r="H46" s="4" t="s">
        <v>77</v>
      </c>
      <c r="I46" s="4" t="s">
        <v>77</v>
      </c>
      <c r="J46" s="4" t="s">
        <v>101</v>
      </c>
      <c r="K46" s="4" t="s">
        <v>101</v>
      </c>
      <c r="L46" s="4" t="s">
        <v>77</v>
      </c>
      <c r="M46" s="4" t="s">
        <v>27</v>
      </c>
      <c r="N46" s="4">
        <v>2</v>
      </c>
      <c r="O46" s="4">
        <f>COUNTIF(C46:N46,$B$60)*4+COUNTIF(C46:N46,$B$61)*3+COUNTIF(C46:N46,$B$62)*2-N46</f>
        <v>32</v>
      </c>
      <c r="P46" s="28">
        <v>0.8</v>
      </c>
      <c r="Q46" s="29" t="s">
        <v>22</v>
      </c>
      <c r="R46" s="31" t="s">
        <v>152</v>
      </c>
      <c r="S46" s="4" t="s">
        <v>105</v>
      </c>
      <c r="T46" s="30">
        <v>40</v>
      </c>
    </row>
    <row r="47" spans="1:20" ht="26.25">
      <c r="A47" s="27">
        <v>46</v>
      </c>
      <c r="B47" s="32" t="s">
        <v>165</v>
      </c>
      <c r="C47" s="33" t="s">
        <v>77</v>
      </c>
      <c r="D47" s="33" t="s">
        <v>101</v>
      </c>
      <c r="E47" s="33" t="s">
        <v>101</v>
      </c>
      <c r="F47" s="33" t="s">
        <v>101</v>
      </c>
      <c r="G47" s="33" t="s">
        <v>77</v>
      </c>
      <c r="H47" s="33" t="s">
        <v>101</v>
      </c>
      <c r="I47" s="33" t="s">
        <v>77</v>
      </c>
      <c r="J47" s="33" t="s">
        <v>101</v>
      </c>
      <c r="K47" s="33" t="s">
        <v>101</v>
      </c>
      <c r="L47" s="33" t="s">
        <v>101</v>
      </c>
      <c r="M47" s="33" t="s">
        <v>101</v>
      </c>
      <c r="N47" s="33">
        <v>3</v>
      </c>
      <c r="O47" s="33">
        <f>COUNTIF(C47:N47,$B$60)*4+COUNTIF(C47:N47,$B$61)*3+COUNTIF(C47:N47,$B$62)*2-N47</f>
        <v>33</v>
      </c>
      <c r="P47" s="34">
        <f>O47/T47</f>
        <v>0.75</v>
      </c>
      <c r="Q47" s="35" t="s">
        <v>22</v>
      </c>
      <c r="R47" s="36" t="s">
        <v>166</v>
      </c>
      <c r="S47" s="33" t="s">
        <v>105</v>
      </c>
      <c r="T47" s="37">
        <v>44</v>
      </c>
    </row>
    <row r="48" spans="1:20" ht="26.25">
      <c r="A48" s="27">
        <v>47</v>
      </c>
      <c r="B48" s="32" t="s">
        <v>167</v>
      </c>
      <c r="C48" s="33" t="s">
        <v>101</v>
      </c>
      <c r="D48" s="33" t="s">
        <v>77</v>
      </c>
      <c r="E48" s="33" t="s">
        <v>77</v>
      </c>
      <c r="F48" s="33" t="s">
        <v>77</v>
      </c>
      <c r="G48" s="33" t="s">
        <v>77</v>
      </c>
      <c r="H48" s="33" t="s">
        <v>101</v>
      </c>
      <c r="I48" s="33" t="s">
        <v>101</v>
      </c>
      <c r="J48" s="33" t="s">
        <v>27</v>
      </c>
      <c r="K48" s="33" t="s">
        <v>101</v>
      </c>
      <c r="L48" s="33" t="s">
        <v>101</v>
      </c>
      <c r="M48" s="33" t="s">
        <v>27</v>
      </c>
      <c r="N48" s="33">
        <v>4</v>
      </c>
      <c r="O48" s="33">
        <f>COUNTIF(C48:N48,$B$60)*4+COUNTIF(C48:N48,$B$61)*3+COUNTIF(C48:N48,$B$62)*2-N48</f>
        <v>27</v>
      </c>
      <c r="P48" s="34">
        <f>O48/T48</f>
        <v>0.75</v>
      </c>
      <c r="Q48" s="39" t="s">
        <v>22</v>
      </c>
      <c r="R48" s="36" t="s">
        <v>95</v>
      </c>
      <c r="S48" s="33" t="s">
        <v>88</v>
      </c>
      <c r="T48" s="37">
        <v>36</v>
      </c>
    </row>
    <row r="49" spans="1:20" ht="26.25">
      <c r="A49" s="27">
        <v>48</v>
      </c>
      <c r="B49" s="49" t="s">
        <v>168</v>
      </c>
      <c r="C49" s="4" t="s">
        <v>101</v>
      </c>
      <c r="D49" s="4" t="s">
        <v>131</v>
      </c>
      <c r="E49" s="4" t="s">
        <v>131</v>
      </c>
      <c r="F49" s="4" t="s">
        <v>77</v>
      </c>
      <c r="G49" s="4" t="s">
        <v>77</v>
      </c>
      <c r="H49" s="4" t="s">
        <v>101</v>
      </c>
      <c r="I49" s="4" t="s">
        <v>77</v>
      </c>
      <c r="J49" s="4" t="s">
        <v>77</v>
      </c>
      <c r="K49" s="4" t="s">
        <v>169</v>
      </c>
      <c r="L49" s="4" t="s">
        <v>101</v>
      </c>
      <c r="M49" s="4" t="s">
        <v>27</v>
      </c>
      <c r="N49" s="4">
        <v>0</v>
      </c>
      <c r="O49" s="4">
        <f>COUNTIF(C49:N49,$B$60)*4+COUNTIF(C49:N49,$B$61)*3+COUNTIF(C49:N49,$B$62)*2-N49</f>
        <v>29</v>
      </c>
      <c r="P49" s="28">
        <f>O49/T49</f>
        <v>0.725</v>
      </c>
      <c r="Q49" s="45" t="s">
        <v>22</v>
      </c>
      <c r="R49" s="5" t="s">
        <v>138</v>
      </c>
      <c r="S49" s="5" t="s">
        <v>138</v>
      </c>
      <c r="T49" s="30">
        <v>40</v>
      </c>
    </row>
    <row r="50" spans="1:20" ht="40.5" customHeight="1">
      <c r="A50" s="27">
        <v>49</v>
      </c>
      <c r="B50" s="3" t="s">
        <v>170</v>
      </c>
      <c r="C50" s="4" t="s">
        <v>77</v>
      </c>
      <c r="D50" s="4" t="s">
        <v>77</v>
      </c>
      <c r="E50" s="4" t="s">
        <v>101</v>
      </c>
      <c r="F50" s="4" t="s">
        <v>77</v>
      </c>
      <c r="G50" s="4" t="s">
        <v>77</v>
      </c>
      <c r="H50" s="4" t="s">
        <v>131</v>
      </c>
      <c r="I50" s="4" t="s">
        <v>131</v>
      </c>
      <c r="J50" s="4" t="s">
        <v>131</v>
      </c>
      <c r="K50" s="4" t="s">
        <v>77</v>
      </c>
      <c r="L50" s="4" t="s">
        <v>131</v>
      </c>
      <c r="M50" s="4" t="s">
        <v>34</v>
      </c>
      <c r="N50" s="4">
        <v>2</v>
      </c>
      <c r="O50" s="4">
        <f>COUNTIF(C50:N50,$B$60)*4+COUNTIF(C50:N50,$B$61)*3+COUNTIF(C50:N50,$B$62)*2-N50</f>
        <v>29</v>
      </c>
      <c r="P50" s="28">
        <f>O50/T50</f>
        <v>0.725</v>
      </c>
      <c r="Q50" s="29" t="s">
        <v>22</v>
      </c>
      <c r="R50" s="5" t="s">
        <v>171</v>
      </c>
      <c r="S50" s="4" t="s">
        <v>105</v>
      </c>
      <c r="T50" s="30">
        <v>40</v>
      </c>
    </row>
    <row r="51" spans="1:20" ht="27.75" customHeight="1">
      <c r="A51" s="27">
        <v>50</v>
      </c>
      <c r="B51" s="32" t="s">
        <v>172</v>
      </c>
      <c r="C51" s="33" t="s">
        <v>77</v>
      </c>
      <c r="D51" s="33" t="s">
        <v>101</v>
      </c>
      <c r="E51" s="33" t="s">
        <v>101</v>
      </c>
      <c r="F51" s="33" t="s">
        <v>77</v>
      </c>
      <c r="G51" s="33" t="s">
        <v>101</v>
      </c>
      <c r="H51" s="33" t="s">
        <v>131</v>
      </c>
      <c r="I51" s="33" t="s">
        <v>101</v>
      </c>
      <c r="J51" s="33" t="s">
        <v>101</v>
      </c>
      <c r="K51" s="33" t="s">
        <v>101</v>
      </c>
      <c r="L51" s="33" t="s">
        <v>101</v>
      </c>
      <c r="M51" s="33" t="s">
        <v>34</v>
      </c>
      <c r="N51" s="33">
        <v>2</v>
      </c>
      <c r="O51" s="33">
        <f>COUNTIF(C51:N51,$B$60)*4+COUNTIF(C51:N51,$B$61)*3+COUNTIF(C51:N51,$B$62)*2-N51</f>
        <v>29</v>
      </c>
      <c r="P51" s="34">
        <f>O51/T51</f>
        <v>0.725</v>
      </c>
      <c r="Q51" s="39" t="s">
        <v>22</v>
      </c>
      <c r="R51" s="36" t="s">
        <v>173</v>
      </c>
      <c r="S51" s="33" t="s">
        <v>88</v>
      </c>
      <c r="T51" s="37">
        <v>40</v>
      </c>
    </row>
    <row r="52" spans="1:20" ht="26.25">
      <c r="A52" s="27">
        <v>51</v>
      </c>
      <c r="B52" s="3" t="s">
        <v>174</v>
      </c>
      <c r="C52" s="4" t="s">
        <v>101</v>
      </c>
      <c r="D52" s="4" t="s">
        <v>101</v>
      </c>
      <c r="E52" s="4" t="s">
        <v>77</v>
      </c>
      <c r="F52" s="4" t="s">
        <v>77</v>
      </c>
      <c r="G52" s="4" t="s">
        <v>77</v>
      </c>
      <c r="H52" s="4" t="s">
        <v>77</v>
      </c>
      <c r="I52" s="4" t="s">
        <v>101</v>
      </c>
      <c r="J52" s="4" t="s">
        <v>77</v>
      </c>
      <c r="K52" s="4" t="s">
        <v>101</v>
      </c>
      <c r="L52" s="4" t="s">
        <v>101</v>
      </c>
      <c r="M52" s="4" t="s">
        <v>27</v>
      </c>
      <c r="N52" s="4">
        <v>5</v>
      </c>
      <c r="O52" s="4">
        <f>COUNTIF(C52:N52,$B$60)*4+COUNTIF(C52:N52,$B$61)*3+COUNTIF(C52:N52,$B$62)*2-N52</f>
        <v>30</v>
      </c>
      <c r="P52" s="28">
        <f>O52/T52</f>
        <v>0.6818181818181818</v>
      </c>
      <c r="Q52" s="29" t="s">
        <v>22</v>
      </c>
      <c r="R52" s="31" t="s">
        <v>175</v>
      </c>
      <c r="S52" s="4" t="s">
        <v>88</v>
      </c>
      <c r="T52" s="30">
        <v>44</v>
      </c>
    </row>
    <row r="53" spans="1:20" ht="26.25">
      <c r="A53" s="27">
        <v>52</v>
      </c>
      <c r="B53" s="3" t="s">
        <v>176</v>
      </c>
      <c r="C53" s="4" t="s">
        <v>77</v>
      </c>
      <c r="D53" s="4" t="s">
        <v>77</v>
      </c>
      <c r="E53" s="4" t="s">
        <v>77</v>
      </c>
      <c r="F53" s="4" t="s">
        <v>101</v>
      </c>
      <c r="G53" s="4" t="s">
        <v>77</v>
      </c>
      <c r="H53" s="4" t="s">
        <v>101</v>
      </c>
      <c r="I53" s="4" t="s">
        <v>101</v>
      </c>
      <c r="J53" s="4" t="s">
        <v>77</v>
      </c>
      <c r="K53" s="4" t="s">
        <v>101</v>
      </c>
      <c r="L53" s="4" t="s">
        <v>131</v>
      </c>
      <c r="M53" s="4" t="s">
        <v>101</v>
      </c>
      <c r="N53" s="4">
        <v>7</v>
      </c>
      <c r="O53" s="4">
        <f>COUNTIF(C53:N53,$B$60)*4+COUNTIF(C53:N53,$B$61)*3+COUNTIF(C53:N53,$B$62)*2-N53</f>
        <v>30</v>
      </c>
      <c r="P53" s="28">
        <f>O53/T53</f>
        <v>0.6818181818181818</v>
      </c>
      <c r="Q53" s="29" t="s">
        <v>22</v>
      </c>
      <c r="R53" s="31" t="s">
        <v>177</v>
      </c>
      <c r="S53" s="4" t="s">
        <v>105</v>
      </c>
      <c r="T53" s="30">
        <v>44</v>
      </c>
    </row>
    <row r="54" spans="1:20" ht="26.25">
      <c r="A54" s="27">
        <v>53</v>
      </c>
      <c r="B54" s="32" t="s">
        <v>178</v>
      </c>
      <c r="C54" s="33" t="s">
        <v>101</v>
      </c>
      <c r="D54" s="33" t="s">
        <v>101</v>
      </c>
      <c r="E54" s="33" t="s">
        <v>101</v>
      </c>
      <c r="F54" s="33" t="s">
        <v>131</v>
      </c>
      <c r="G54" s="33" t="s">
        <v>131</v>
      </c>
      <c r="H54" s="33" t="s">
        <v>77</v>
      </c>
      <c r="I54" s="33" t="s">
        <v>101</v>
      </c>
      <c r="J54" s="33" t="s">
        <v>101</v>
      </c>
      <c r="K54" s="33" t="s">
        <v>77</v>
      </c>
      <c r="L54" s="33" t="s">
        <v>101</v>
      </c>
      <c r="M54" s="33" t="s">
        <v>27</v>
      </c>
      <c r="N54" s="33">
        <v>3</v>
      </c>
      <c r="O54" s="33">
        <f>COUNTIF(C54:N54,$B$60)*4+COUNTIF(C54:N54,$B$61)*3+COUNTIF(C54:N54,$B$62)*2-N54</f>
        <v>27</v>
      </c>
      <c r="P54" s="34">
        <f>O54/T54</f>
        <v>0.675</v>
      </c>
      <c r="Q54" s="39" t="s">
        <v>22</v>
      </c>
      <c r="R54" s="36" t="s">
        <v>152</v>
      </c>
      <c r="S54" s="33" t="s">
        <v>22</v>
      </c>
      <c r="T54" s="37">
        <v>40</v>
      </c>
    </row>
    <row r="55" spans="1:20" ht="26.25">
      <c r="A55" s="27">
        <v>54</v>
      </c>
      <c r="B55" s="32" t="s">
        <v>179</v>
      </c>
      <c r="C55" s="33" t="s">
        <v>131</v>
      </c>
      <c r="D55" s="33" t="s">
        <v>101</v>
      </c>
      <c r="E55" s="33" t="s">
        <v>101</v>
      </c>
      <c r="F55" s="33" t="s">
        <v>101</v>
      </c>
      <c r="G55" s="33" t="s">
        <v>77</v>
      </c>
      <c r="H55" s="33" t="s">
        <v>101</v>
      </c>
      <c r="I55" s="33" t="s">
        <v>101</v>
      </c>
      <c r="J55" s="33" t="s">
        <v>77</v>
      </c>
      <c r="K55" s="33" t="s">
        <v>77</v>
      </c>
      <c r="L55" s="33" t="s">
        <v>131</v>
      </c>
      <c r="M55" s="33" t="s">
        <v>77</v>
      </c>
      <c r="N55" s="33">
        <v>6</v>
      </c>
      <c r="O55" s="33">
        <f>COUNTIF(C55:N55,$B$60)*4+COUNTIF(C55:N55,$B$61)*3+COUNTIF(C55:N55,$B$62)*2-N55</f>
        <v>29</v>
      </c>
      <c r="P55" s="34">
        <f>O55/T55</f>
        <v>0.6590909090909091</v>
      </c>
      <c r="Q55" s="35" t="s">
        <v>22</v>
      </c>
      <c r="R55" s="36">
        <v>0.364</v>
      </c>
      <c r="S55" s="33" t="s">
        <v>31</v>
      </c>
      <c r="T55" s="37">
        <v>44</v>
      </c>
    </row>
    <row r="56" spans="1:20" ht="26.25">
      <c r="A56" s="27">
        <v>55</v>
      </c>
      <c r="B56" s="3" t="s">
        <v>180</v>
      </c>
      <c r="C56" s="4" t="s">
        <v>77</v>
      </c>
      <c r="D56" s="4" t="s">
        <v>77</v>
      </c>
      <c r="E56" s="4" t="s">
        <v>131</v>
      </c>
      <c r="F56" s="4" t="s">
        <v>101</v>
      </c>
      <c r="G56" s="4" t="s">
        <v>77</v>
      </c>
      <c r="H56" s="4" t="s">
        <v>101</v>
      </c>
      <c r="I56" s="4" t="s">
        <v>101</v>
      </c>
      <c r="J56" s="4" t="s">
        <v>131</v>
      </c>
      <c r="K56" s="4" t="s">
        <v>101</v>
      </c>
      <c r="L56" s="4" t="s">
        <v>101</v>
      </c>
      <c r="M56" s="4" t="s">
        <v>131</v>
      </c>
      <c r="N56" s="4">
        <v>5</v>
      </c>
      <c r="O56" s="4">
        <f>COUNTIF(C56:N56,$B$60)*4+COUNTIF(C56:N56,$B$61)*3+COUNTIF(C56:N56,$B$62)*2-N56</f>
        <v>28</v>
      </c>
      <c r="P56" s="28">
        <v>0.636</v>
      </c>
      <c r="Q56" s="29" t="s">
        <v>22</v>
      </c>
      <c r="R56" s="31" t="s">
        <v>181</v>
      </c>
      <c r="S56" s="4" t="s">
        <v>105</v>
      </c>
      <c r="T56" s="30">
        <v>44</v>
      </c>
    </row>
    <row r="57" spans="1:20" ht="26.25">
      <c r="A57" s="27">
        <v>56</v>
      </c>
      <c r="B57" s="32" t="s">
        <v>182</v>
      </c>
      <c r="C57" s="33" t="s">
        <v>77</v>
      </c>
      <c r="D57" s="33" t="s">
        <v>101</v>
      </c>
      <c r="E57" s="33" t="s">
        <v>101</v>
      </c>
      <c r="F57" s="33" t="s">
        <v>101</v>
      </c>
      <c r="G57" s="33" t="s">
        <v>77</v>
      </c>
      <c r="H57" s="33" t="s">
        <v>131</v>
      </c>
      <c r="I57" s="33" t="s">
        <v>101</v>
      </c>
      <c r="J57" s="33" t="s">
        <v>34</v>
      </c>
      <c r="K57" s="33" t="s">
        <v>101</v>
      </c>
      <c r="L57" s="33" t="s">
        <v>101</v>
      </c>
      <c r="M57" s="33" t="s">
        <v>34</v>
      </c>
      <c r="N57" s="33">
        <v>6</v>
      </c>
      <c r="O57" s="33">
        <f>COUNTIF(C57:N57,$B$60)*4+COUNTIF(C57:N57,$B$61)*3+COUNTIF(C57:N57,$B$62)*2-N57</f>
        <v>22</v>
      </c>
      <c r="P57" s="34">
        <f>O57/T57</f>
        <v>0.6111111111111112</v>
      </c>
      <c r="Q57" s="39" t="s">
        <v>22</v>
      </c>
      <c r="R57" s="36" t="s">
        <v>171</v>
      </c>
      <c r="S57" s="33" t="s">
        <v>105</v>
      </c>
      <c r="T57" s="37">
        <v>36</v>
      </c>
    </row>
    <row r="58" spans="1:20" ht="26.25">
      <c r="A58" s="27">
        <v>57</v>
      </c>
      <c r="B58" s="32" t="s">
        <v>183</v>
      </c>
      <c r="C58" s="33" t="s">
        <v>101</v>
      </c>
      <c r="D58" s="33" t="s">
        <v>101</v>
      </c>
      <c r="E58" s="33" t="s">
        <v>101</v>
      </c>
      <c r="F58" s="33" t="s">
        <v>101</v>
      </c>
      <c r="G58" s="33" t="s">
        <v>101</v>
      </c>
      <c r="H58" s="33" t="s">
        <v>101</v>
      </c>
      <c r="I58" s="33" t="s">
        <v>101</v>
      </c>
      <c r="J58" s="33" t="s">
        <v>101</v>
      </c>
      <c r="K58" s="33" t="s">
        <v>131</v>
      </c>
      <c r="L58" s="33" t="s">
        <v>131</v>
      </c>
      <c r="M58" s="33" t="s">
        <v>27</v>
      </c>
      <c r="N58" s="33">
        <v>7</v>
      </c>
      <c r="O58" s="33">
        <f>COUNTIF(C58:N58,$B$60)*4+COUNTIF(C58:N58,$B$61)*3+COUNTIF(C58:N58,$B$62)*2-N58</f>
        <v>21</v>
      </c>
      <c r="P58" s="34">
        <f>O58/T58</f>
        <v>0.525</v>
      </c>
      <c r="Q58" s="39" t="s">
        <v>31</v>
      </c>
      <c r="R58" s="36" t="s">
        <v>184</v>
      </c>
      <c r="S58" s="33" t="s">
        <v>119</v>
      </c>
      <c r="T58" s="37">
        <v>40</v>
      </c>
    </row>
    <row r="59" ht="13.5">
      <c r="B59" s="50" t="s">
        <v>72</v>
      </c>
    </row>
    <row r="60" spans="2:20" ht="14.25">
      <c r="B60" s="51" t="s">
        <v>77</v>
      </c>
      <c r="C60" s="51">
        <f>COUNTIF(C2:C58,$B60)</f>
        <v>41</v>
      </c>
      <c r="D60" s="51">
        <f>COUNTIF(D2:D58,$B60)</f>
        <v>36</v>
      </c>
      <c r="E60" s="51">
        <f>COUNTIF(E2:E58,$B60)</f>
        <v>34</v>
      </c>
      <c r="F60" s="51">
        <f>COUNTIF(F2:F58,$B60)</f>
        <v>41</v>
      </c>
      <c r="G60" s="51">
        <f>COUNTIF(G2:G58,$B60)</f>
        <v>52</v>
      </c>
      <c r="H60" s="51">
        <f>COUNTIF(H2:H58,$B60)</f>
        <v>31</v>
      </c>
      <c r="I60" s="51">
        <f>COUNTIF(I2:I58,$B60)</f>
        <v>35</v>
      </c>
      <c r="J60" s="51">
        <f>COUNTIF(J2:J58,$B60)</f>
        <v>42</v>
      </c>
      <c r="K60" s="51">
        <f>COUNTIF(K2:K58,$B60)</f>
        <v>37</v>
      </c>
      <c r="L60" s="51">
        <f>COUNTIF(L2:L58,$B60)</f>
        <v>28</v>
      </c>
      <c r="M60" s="51">
        <f>COUNTIF(M2:M58,$B60)</f>
        <v>19</v>
      </c>
      <c r="N60" s="52">
        <f>SUM(N2:N57)</f>
        <v>95</v>
      </c>
      <c r="O60" s="52">
        <f>SUM(O2:O57)</f>
        <v>2032</v>
      </c>
      <c r="P60" s="53">
        <f>O60/T60</f>
        <v>0.8698630136986302</v>
      </c>
      <c r="Q60" s="54"/>
      <c r="R60" s="55"/>
      <c r="T60" s="56">
        <f>SUM(T2:T57)</f>
        <v>2336</v>
      </c>
    </row>
    <row r="61" spans="2:18" ht="14.25">
      <c r="B61" s="51" t="s">
        <v>101</v>
      </c>
      <c r="C61" s="51">
        <f>COUNTIF(C2:C58,$B61)</f>
        <v>15</v>
      </c>
      <c r="D61" s="51">
        <f>COUNTIF(D2:D58,$B61)</f>
        <v>19</v>
      </c>
      <c r="E61" s="51">
        <f>COUNTIF(E2:E58,$B61)</f>
        <v>19</v>
      </c>
      <c r="F61" s="51">
        <f>COUNTIF(F2:F58,$B61)</f>
        <v>15</v>
      </c>
      <c r="G61" s="51">
        <f>COUNTIF(G2:G58,$B61)</f>
        <v>4</v>
      </c>
      <c r="H61" s="51">
        <f>COUNTIF(H2:H58,$B61)</f>
        <v>23</v>
      </c>
      <c r="I61" s="51">
        <f>COUNTIF(I2:I58,$B61)</f>
        <v>21</v>
      </c>
      <c r="J61" s="51">
        <f>COUNTIF(J2:J58,$B61)</f>
        <v>10</v>
      </c>
      <c r="K61" s="51">
        <f>COUNTIF(K2:K58,$B61)</f>
        <v>17</v>
      </c>
      <c r="L61" s="51">
        <f>COUNTIF(L2:L58,$B61)</f>
        <v>23</v>
      </c>
      <c r="M61" s="51">
        <f>COUNTIF(M2:M58,$B61)</f>
        <v>9</v>
      </c>
      <c r="P61" s="54"/>
      <c r="Q61" s="54"/>
      <c r="R61" s="54"/>
    </row>
    <row r="62" spans="2:17" ht="14.25">
      <c r="B62" s="57" t="s">
        <v>131</v>
      </c>
      <c r="C62" s="51">
        <f>COUNTIF(C2:C58,$B62)</f>
        <v>1</v>
      </c>
      <c r="D62" s="51">
        <f>COUNTIF(D2:D58,$B62)</f>
        <v>2</v>
      </c>
      <c r="E62" s="51">
        <f>COUNTIF(E2:E58,$B62)</f>
        <v>4</v>
      </c>
      <c r="F62" s="51">
        <f>COUNTIF(F2:F58,$B62)</f>
        <v>1</v>
      </c>
      <c r="G62" s="51">
        <f>COUNTIF(G2:G58,$B62)</f>
        <v>1</v>
      </c>
      <c r="H62" s="51">
        <f>COUNTIF(H2:H58,$B62)</f>
        <v>3</v>
      </c>
      <c r="I62" s="51">
        <f>COUNTIF(I2:I58,$B62)</f>
        <v>1</v>
      </c>
      <c r="J62" s="51">
        <f>COUNTIF(J2:J58,$B62)</f>
        <v>2</v>
      </c>
      <c r="K62" s="51">
        <f>COUNTIF(K2:K58,$B62)</f>
        <v>1</v>
      </c>
      <c r="L62" s="51">
        <f>COUNTIF(L2:L58,$B62)</f>
        <v>6</v>
      </c>
      <c r="M62" s="51">
        <f>COUNTIF(M2:M58,$B62)</f>
        <v>1</v>
      </c>
      <c r="P62" s="54"/>
      <c r="Q62" s="54"/>
    </row>
    <row r="63" spans="2:17" ht="14.25">
      <c r="B63" s="51" t="s">
        <v>169</v>
      </c>
      <c r="C63" s="51">
        <f>COUNTIF(C2:C58,$B63)</f>
        <v>0</v>
      </c>
      <c r="D63" s="51">
        <f>COUNTIF(D2:D58,$B63)</f>
        <v>0</v>
      </c>
      <c r="E63" s="51">
        <f>COUNTIF(E2:E58,$B63)</f>
        <v>0</v>
      </c>
      <c r="F63" s="51">
        <f>COUNTIF(F2:F58,$B63)</f>
        <v>0</v>
      </c>
      <c r="G63" s="51">
        <f>COUNTIF(G2:G58,$B63)</f>
        <v>0</v>
      </c>
      <c r="H63" s="51">
        <f>COUNTIF(H2:H58,$B63)</f>
        <v>0</v>
      </c>
      <c r="I63" s="51">
        <f>COUNTIF(I2:I58,$B63)</f>
        <v>0</v>
      </c>
      <c r="J63" s="51">
        <f>COUNTIF(J2:J58,$B63)</f>
        <v>0</v>
      </c>
      <c r="K63" s="51">
        <f>COUNTIF(K2:K58,$B63)</f>
        <v>1</v>
      </c>
      <c r="L63" s="51">
        <f>COUNTIF(L2:L58,$B63)</f>
        <v>0</v>
      </c>
      <c r="M63" s="51">
        <f>COUNTIF(M2:M58,$B63)</f>
        <v>0</v>
      </c>
      <c r="P63" s="54"/>
      <c r="Q63" s="54"/>
    </row>
    <row r="64" spans="2:13" ht="14.25">
      <c r="B64" s="51" t="s">
        <v>185</v>
      </c>
      <c r="C64" s="51">
        <f>COUNTIF(C2:C58,$B64)</f>
        <v>0</v>
      </c>
      <c r="D64" s="51">
        <f>COUNTIF(D2:D58,$B64)</f>
        <v>0</v>
      </c>
      <c r="E64" s="51">
        <f>COUNTIF(E2:E58,$B64)</f>
        <v>0</v>
      </c>
      <c r="F64" s="51">
        <f>COUNTIF(F2:F58,$B64)</f>
        <v>0</v>
      </c>
      <c r="G64" s="51">
        <f>COUNTIF(G2:G58,$B64)</f>
        <v>0</v>
      </c>
      <c r="H64" s="51">
        <f>COUNTIF(H2:H58,$B64)</f>
        <v>0</v>
      </c>
      <c r="I64" s="51">
        <f>COUNTIF(I2:I58,$B64)</f>
        <v>0</v>
      </c>
      <c r="J64" s="51">
        <f>COUNTIF(J2:J58,$B64)</f>
        <v>0</v>
      </c>
      <c r="K64" s="51">
        <f>COUNTIF(K2:K58,$B64)</f>
        <v>0</v>
      </c>
      <c r="L64" s="51">
        <f>COUNTIF(L2:L58,$B64)</f>
        <v>0</v>
      </c>
      <c r="M64" s="51">
        <f>COUNTIF(M2:M58,$B64)</f>
        <v>0</v>
      </c>
    </row>
    <row r="65" spans="2:13" ht="14.25">
      <c r="B65" s="51" t="s">
        <v>27</v>
      </c>
      <c r="C65" s="51">
        <f>COUNTIF(C2:C57,$B65)</f>
        <v>0</v>
      </c>
      <c r="D65" s="51">
        <f>COUNTIF(D2:D57,$B65)</f>
        <v>0</v>
      </c>
      <c r="E65" s="51">
        <f>COUNTIF(E2:E57,$B65)</f>
        <v>0</v>
      </c>
      <c r="F65" s="51">
        <f>COUNTIF(F2:F57,$B65)</f>
        <v>0</v>
      </c>
      <c r="G65" s="51">
        <f>COUNTIF(G2:G57,$B65)</f>
        <v>0</v>
      </c>
      <c r="H65" s="51">
        <f>COUNTIF(H2:H57,$B65)</f>
        <v>0</v>
      </c>
      <c r="I65" s="51">
        <f>COUNTIF(I2:I57,$B65)</f>
        <v>0</v>
      </c>
      <c r="J65" s="51">
        <f>COUNTIF(J2:J57,$B65)</f>
        <v>3</v>
      </c>
      <c r="K65" s="51">
        <f>COUNTIF(K2:K57,$B65)</f>
        <v>1</v>
      </c>
      <c r="L65" s="51">
        <f>COUNTIF(L2:L57,$B65)</f>
        <v>0</v>
      </c>
      <c r="M65" s="51">
        <f>COUNTIF(M2:M57,$B65)</f>
        <v>27</v>
      </c>
    </row>
    <row r="66" spans="2:13" ht="14.25">
      <c r="B66" s="57" t="s">
        <v>74</v>
      </c>
      <c r="C66" s="51">
        <f>SUM(C60:C65)</f>
        <v>57</v>
      </c>
      <c r="D66" s="51">
        <f>SUM(D60:D63)</f>
        <v>57</v>
      </c>
      <c r="E66" s="51">
        <f>SUM(E60:E63)</f>
        <v>57</v>
      </c>
      <c r="F66" s="51">
        <f>SUM(F60:F63)</f>
        <v>57</v>
      </c>
      <c r="G66" s="51">
        <f>SUM(G60:G63)</f>
        <v>57</v>
      </c>
      <c r="H66" s="51">
        <f>SUM(H60:H63)</f>
        <v>57</v>
      </c>
      <c r="I66" s="51">
        <f>SUM(I60:I64)</f>
        <v>57</v>
      </c>
      <c r="J66" s="51">
        <f>SUM(J60:J65)</f>
        <v>57</v>
      </c>
      <c r="K66" s="51">
        <f>SUM(K60:K65)</f>
        <v>57</v>
      </c>
      <c r="L66" s="51">
        <f>SUM(L60:L64)</f>
        <v>57</v>
      </c>
      <c r="M66" s="51">
        <f>SUM(M60:M65)</f>
        <v>56</v>
      </c>
    </row>
    <row r="67" spans="2:13" ht="14.25">
      <c r="B67" s="58" t="s">
        <v>75</v>
      </c>
      <c r="C67" s="59">
        <f>(C60*4+C61*3+C62*2)/(C66*4-C64*4-C65*4-C63*4)</f>
        <v>0.9254385964912281</v>
      </c>
      <c r="D67" s="59">
        <f>(D60*4+D61*3+D62*2)/(D66*4-D64*4-D65*4)</f>
        <v>0.8991228070175439</v>
      </c>
      <c r="E67" s="59">
        <f>(E60*4+E61*3+E62*2)/(E66*4-E64*4-E65*4)</f>
        <v>0.881578947368421</v>
      </c>
      <c r="F67" s="59">
        <f>(F60*4+F61*3+F62*2)/(F66*4-F64*4-F65*4)</f>
        <v>0.9254385964912281</v>
      </c>
      <c r="G67" s="59">
        <f>(G60*4+G61*3+G62*2)/(G66*4-G64*4-G65*4)</f>
        <v>0.9736842105263158</v>
      </c>
      <c r="H67" s="59">
        <f>(H60*4+H61*3+H62*2)/(H66*4-H64*4-H65*4)</f>
        <v>0.8728070175438597</v>
      </c>
      <c r="I67" s="59">
        <f>(I60*4+I61*3+I62*2)/(I66*4-I64*4-I65*4)</f>
        <v>0.8991228070175439</v>
      </c>
      <c r="J67" s="59">
        <f>(J60*4+J61*3+J62*2)/(J66*4-J64*4-J65*4)</f>
        <v>0.9351851851851852</v>
      </c>
      <c r="K67" s="59">
        <f>(K60*4+K61*3+K62*2)/(K66*4-K64*4-K65*4)</f>
        <v>0.8973214285714286</v>
      </c>
      <c r="L67" s="59">
        <f>(L60*4+L61*3+L62*2)/(L66*4-L64*4-L65*4)</f>
        <v>0.8464912280701754</v>
      </c>
      <c r="M67" s="59">
        <f>(M60*4+M61*3+M62*2)/(M66*4-M64*4-M65*4)</f>
        <v>0.9051724137931034</v>
      </c>
    </row>
    <row r="68" spans="2:13" ht="25.5">
      <c r="B68" s="6" t="s">
        <v>76</v>
      </c>
      <c r="C68" s="6" t="s">
        <v>77</v>
      </c>
      <c r="D68" s="6" t="s">
        <v>77</v>
      </c>
      <c r="E68" s="6" t="s">
        <v>77</v>
      </c>
      <c r="F68" s="6" t="s">
        <v>77</v>
      </c>
      <c r="G68" s="6" t="s">
        <v>77</v>
      </c>
      <c r="H68" s="6" t="s">
        <v>77</v>
      </c>
      <c r="I68" s="6" t="s">
        <v>77</v>
      </c>
      <c r="J68" s="6" t="s">
        <v>77</v>
      </c>
      <c r="K68" s="6" t="s">
        <v>77</v>
      </c>
      <c r="L68" s="6" t="s">
        <v>101</v>
      </c>
      <c r="M68" s="6" t="s">
        <v>77</v>
      </c>
    </row>
    <row r="70" ht="13.5">
      <c r="C70" s="60"/>
    </row>
    <row r="71" spans="2:6" ht="13.5">
      <c r="B71" s="51" t="s">
        <v>86</v>
      </c>
      <c r="C71" s="61">
        <f>COUNTIF(Q2:Q58,$B71)</f>
        <v>7</v>
      </c>
      <c r="D71" s="62">
        <f>C71/C75</f>
        <v>0.12280701754385964</v>
      </c>
      <c r="F71" s="63"/>
    </row>
    <row r="72" spans="2:6" ht="13.5">
      <c r="B72" s="51" t="s">
        <v>29</v>
      </c>
      <c r="C72" s="61">
        <f>COUNTIF(Q2:Q58,$B72)</f>
        <v>27</v>
      </c>
      <c r="D72" s="62">
        <f>C72/C75</f>
        <v>0.47368421052631576</v>
      </c>
      <c r="F72" s="63"/>
    </row>
    <row r="73" spans="2:6" ht="13.5">
      <c r="B73" s="57" t="s">
        <v>22</v>
      </c>
      <c r="C73" s="61">
        <f>COUNTIF(Q2:Q58,$B73)</f>
        <v>22</v>
      </c>
      <c r="D73" s="62">
        <f>C73/C75</f>
        <v>0.38596491228070173</v>
      </c>
      <c r="F73" s="63"/>
    </row>
    <row r="74" spans="2:6" ht="13.5">
      <c r="B74" s="51" t="s">
        <v>31</v>
      </c>
      <c r="C74" s="61">
        <f>COUNTIF(Q2:Q58,$B74)</f>
        <v>1</v>
      </c>
      <c r="D74" s="62">
        <f>C74/C75</f>
        <v>0.017543859649122806</v>
      </c>
      <c r="F74" s="63"/>
    </row>
    <row r="75" spans="2:4" ht="13.5">
      <c r="B75" s="54" t="s">
        <v>74</v>
      </c>
      <c r="C75" s="61">
        <f>SUM(C71:C74)</f>
        <v>57</v>
      </c>
      <c r="D75" s="64">
        <f>SUM(D71:D74)</f>
        <v>1</v>
      </c>
    </row>
  </sheetData>
  <sheetProtection selectLockedCells="1" selectUnlockedCells="1"/>
  <printOptions horizontalCentered="1" verticalCentered="1"/>
  <pageMargins left="0.39375" right="0.43333333333333335" top="1.0527777777777778" bottom="0.8861111111111111" header="0.7875" footer="0.5118055555555555"/>
  <pageSetup horizontalDpi="300" verticalDpi="300" orientation="portrait" paperSize="8" scale="49"/>
  <headerFooter alignWithMargins="0">
    <oddHeader>&amp;C&amp;"Times New Roman,Normál"&amp;12Összesített minősítés&amp;R&amp;"Times New Roman,Normál"&amp;12 IV-77/4594/2013. határozat 4. számú melléklet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Pénzügy Ellenőrzés</dc:creator>
  <cp:keywords/>
  <dc:description/>
  <cp:lastModifiedBy/>
  <cp:lastPrinted>2013-03-20T16:40:41Z</cp:lastPrinted>
  <dcterms:created xsi:type="dcterms:W3CDTF">2005-02-15T10:36:14Z</dcterms:created>
  <dcterms:modified xsi:type="dcterms:W3CDTF">2013-04-19T09:07:47Z</dcterms:modified>
  <cp:category/>
  <cp:version/>
  <cp:contentType/>
  <cp:contentStatus/>
  <cp:revision>222</cp:revision>
</cp:coreProperties>
</file>